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FM" sheetId="2" r:id="rId1"/>
    <sheet name="ML" sheetId="3" r:id="rId2"/>
    <sheet name="B1" sheetId="4" r:id="rId3"/>
    <sheet name="B2" sheetId="5" r:id="rId4"/>
    <sheet name="B3" sheetId="16" r:id="rId5"/>
    <sheet name="B4" sheetId="6" r:id="rId6"/>
    <sheet name="B5" sheetId="7" r:id="rId7"/>
    <sheet name="B6" sheetId="8" r:id="rId8"/>
    <sheet name="B7" sheetId="9" r:id="rId9"/>
    <sheet name="B8" sheetId="11" r:id="rId10"/>
    <sheet name="B9" sheetId="10" r:id="rId11"/>
    <sheet name="B10" sheetId="12" r:id="rId12"/>
    <sheet name="B11" sheetId="13" r:id="rId13"/>
    <sheet name="B12" sheetId="14" r:id="rId14"/>
    <sheet name="B13" sheetId="15" r:id="rId15"/>
  </sheets>
  <definedNames>
    <definedName name="_xlnm.Print_Titles" localSheetId="5">'B4'!$1:$4</definedName>
    <definedName name="_xlnm.Print_Titles" localSheetId="8">'B7'!$1:$5</definedName>
    <definedName name="_xlnm.Print_Titles" localSheetId="7">'B6'!$1:$5</definedName>
    <definedName name="_xlnm.Print_Titles" localSheetId="3">'B2'!$1:$5</definedName>
    <definedName name="_xlnm.Print_Titles" localSheetId="4">'B3'!$1:$4</definedName>
  </definedNames>
  <calcPr calcId="144525"/>
</workbook>
</file>

<file path=xl/sharedStrings.xml><?xml version="1.0" encoding="utf-8"?>
<sst xmlns="http://schemas.openxmlformats.org/spreadsheetml/2006/main" count="819" uniqueCount="682">
  <si>
    <t>陕西省西咸新区空港新城</t>
  </si>
  <si>
    <t>2021年财政决算公开表</t>
  </si>
  <si>
    <t>空港新城财政金融部</t>
  </si>
  <si>
    <t>2021年空港新城财政决算表目录</t>
  </si>
  <si>
    <t>一、一般公共预算</t>
  </si>
  <si>
    <t>表一：2021年空港新城一般公共预算收入决算表</t>
  </si>
  <si>
    <r>
      <rPr>
        <sz val="11"/>
        <color theme="1"/>
        <rFont val="宋体"/>
        <charset val="134"/>
      </rPr>
      <t>表二：</t>
    </r>
    <r>
      <rPr>
        <sz val="11"/>
        <color theme="1"/>
        <rFont val="宋体"/>
        <charset val="134"/>
        <scheme val="minor"/>
      </rPr>
      <t>2021年空港新城</t>
    </r>
    <r>
      <rPr>
        <sz val="11"/>
        <color theme="1"/>
        <rFont val="宋体"/>
        <charset val="134"/>
      </rPr>
      <t>一般公共预算支出决算（按功能分类）</t>
    </r>
  </si>
  <si>
    <r>
      <rPr>
        <sz val="11"/>
        <color theme="1"/>
        <rFont val="宋体"/>
        <charset val="134"/>
      </rPr>
      <t>表三：</t>
    </r>
    <r>
      <rPr>
        <sz val="11"/>
        <color theme="1"/>
        <rFont val="宋体"/>
        <charset val="134"/>
        <scheme val="minor"/>
      </rPr>
      <t>2021年空港新城</t>
    </r>
    <r>
      <rPr>
        <sz val="11"/>
        <color theme="1"/>
        <rFont val="宋体"/>
        <charset val="134"/>
      </rPr>
      <t>一般公共预算支出决算（按经济分类）</t>
    </r>
  </si>
  <si>
    <t>表四：2021年空港新城一般公共预算税收返还和转移支付决算表</t>
  </si>
  <si>
    <t>表五：2021年空港新城一般公共预算收支决算平衡表</t>
  </si>
  <si>
    <t>二、政府性基金</t>
  </si>
  <si>
    <t>表六：2021年空港新城政府性基金收入决算表</t>
  </si>
  <si>
    <t>表七：2021年空港新城政府性基金支出决算表</t>
  </si>
  <si>
    <t>表八：2021年空港新城政府性基金转移支付决算表</t>
  </si>
  <si>
    <t>表九：2021年空港新城政府性基金收支决算平衡表</t>
  </si>
  <si>
    <t>三、社会保险基金预算</t>
  </si>
  <si>
    <t>表十、2021年空港新城社会保险基金收支决算平衡表</t>
  </si>
  <si>
    <t>三、国有资本经营预算收支决算表</t>
  </si>
  <si>
    <t>表十一、2021年空港新城国有资本经营预算收支决算平衡表</t>
  </si>
  <si>
    <t>五、债务决算报表</t>
  </si>
  <si>
    <t>表十二、2021年空港新城地方政府一般债务限额和余额情况表</t>
  </si>
  <si>
    <t>表十三、2021年空港新城地方政府专项债务限额和余额情况表</t>
  </si>
  <si>
    <t>表一</t>
  </si>
  <si>
    <t>2021年空港新城一般公共预算收入决算表</t>
  </si>
  <si>
    <t>单位:万元</t>
  </si>
  <si>
    <t>项目</t>
  </si>
  <si>
    <t>2021年</t>
  </si>
  <si>
    <t>2020年决算数</t>
  </si>
  <si>
    <t>2021年决算数</t>
  </si>
  <si>
    <t>年初预算数</t>
  </si>
  <si>
    <t>调整预算数</t>
  </si>
  <si>
    <t>决算数</t>
  </si>
  <si>
    <t>占调整预算数的%</t>
  </si>
  <si>
    <t>为上年决算数的%</t>
  </si>
  <si>
    <t>一、税收收入</t>
  </si>
  <si>
    <t>0.1</t>
  </si>
  <si>
    <t xml:space="preserve">    增值税</t>
  </si>
  <si>
    <t>0.2</t>
  </si>
  <si>
    <t xml:space="preserve">    企业所得税</t>
  </si>
  <si>
    <t>0.3</t>
  </si>
  <si>
    <t xml:space="preserve">    个人所得税</t>
  </si>
  <si>
    <t>0.4</t>
  </si>
  <si>
    <t xml:space="preserve">    资源税</t>
  </si>
  <si>
    <t>0.5</t>
  </si>
  <si>
    <t xml:space="preserve">    城市维护建设税</t>
  </si>
  <si>
    <t>0.6</t>
  </si>
  <si>
    <t xml:space="preserve">    房产税</t>
  </si>
  <si>
    <t>0.7</t>
  </si>
  <si>
    <t xml:space="preserve">    印花税</t>
  </si>
  <si>
    <t>0.8</t>
  </si>
  <si>
    <t xml:space="preserve">    城镇土地使用税</t>
  </si>
  <si>
    <t>0.9</t>
  </si>
  <si>
    <t xml:space="preserve">    土地增值税</t>
  </si>
  <si>
    <t>0.10</t>
  </si>
  <si>
    <t xml:space="preserve">    车船税</t>
  </si>
  <si>
    <t>0.11</t>
  </si>
  <si>
    <t xml:space="preserve">    耕地占用税</t>
  </si>
  <si>
    <t>0.12</t>
  </si>
  <si>
    <t xml:space="preserve">    契税</t>
  </si>
  <si>
    <t>0.13</t>
  </si>
  <si>
    <t xml:space="preserve">    烟叶税</t>
  </si>
  <si>
    <t>0.14</t>
  </si>
  <si>
    <t xml:space="preserve">    环境保护税</t>
  </si>
  <si>
    <t>0.15</t>
  </si>
  <si>
    <t xml:space="preserve">    其他税收收入</t>
  </si>
  <si>
    <t>0.16</t>
  </si>
  <si>
    <t>二、非税收入</t>
  </si>
  <si>
    <t>0.17</t>
  </si>
  <si>
    <t xml:space="preserve">    专项收入</t>
  </si>
  <si>
    <t>0.18</t>
  </si>
  <si>
    <t xml:space="preserve">    行政事业性收费收入</t>
  </si>
  <si>
    <t>0.19</t>
  </si>
  <si>
    <t xml:space="preserve">    罚没收入</t>
  </si>
  <si>
    <t>0.20</t>
  </si>
  <si>
    <t xml:space="preserve">    国有资本经营收入</t>
  </si>
  <si>
    <t>0.21</t>
  </si>
  <si>
    <t xml:space="preserve">    国有资源(资产)有偿使用收入</t>
  </si>
  <si>
    <t>0.22</t>
  </si>
  <si>
    <t xml:space="preserve">    其他收入</t>
  </si>
  <si>
    <t>0.23</t>
  </si>
  <si>
    <t>合        计</t>
  </si>
  <si>
    <t>0.24</t>
  </si>
  <si>
    <t>表二</t>
  </si>
  <si>
    <t>2021年空港新城一般公共预算支出决算（按功能分类）</t>
  </si>
  <si>
    <t>一般公共服务支出</t>
  </si>
  <si>
    <t xml:space="preserve">  人大事务</t>
  </si>
  <si>
    <t xml:space="preserve">  政协事务</t>
  </si>
  <si>
    <t xml:space="preserve">  政府办公厅(室)及相关机构事务</t>
  </si>
  <si>
    <t xml:space="preserve">  发展与改革事务</t>
  </si>
  <si>
    <t xml:space="preserve">  统计信息事务</t>
  </si>
  <si>
    <t xml:space="preserve">  财政事务</t>
  </si>
  <si>
    <t xml:space="preserve">  税收事务</t>
  </si>
  <si>
    <t xml:space="preserve">  审计事务</t>
  </si>
  <si>
    <t xml:space="preserve">  海关事务</t>
  </si>
  <si>
    <t xml:space="preserve">  纪检监察事务</t>
  </si>
  <si>
    <t xml:space="preserve">  商贸事务</t>
  </si>
  <si>
    <t xml:space="preserve">  知识产权事务</t>
  </si>
  <si>
    <t xml:space="preserve">  民族事务</t>
  </si>
  <si>
    <t xml:space="preserve">  港澳台事务</t>
  </si>
  <si>
    <t xml:space="preserve">  档案事务</t>
  </si>
  <si>
    <t xml:space="preserve">  民主党派及工商联事务</t>
  </si>
  <si>
    <t xml:space="preserve">  群众团体事务</t>
  </si>
  <si>
    <t xml:space="preserve">  党委办公厅(室)及相关机构事务</t>
  </si>
  <si>
    <t xml:space="preserve">  组织事务</t>
  </si>
  <si>
    <t xml:space="preserve">  宣传事务</t>
  </si>
  <si>
    <t xml:space="preserve">  统战事务</t>
  </si>
  <si>
    <t xml:space="preserve">  对外联络事务</t>
  </si>
  <si>
    <t xml:space="preserve">  其他共产党事务支出</t>
  </si>
  <si>
    <t xml:space="preserve">  网信事务</t>
  </si>
  <si>
    <t xml:space="preserve">  市场监督管理事务</t>
  </si>
  <si>
    <t xml:space="preserve">  其他一般公共服务支出</t>
  </si>
  <si>
    <t>外交支出</t>
  </si>
  <si>
    <t>国防支出</t>
  </si>
  <si>
    <t>公共安全支出</t>
  </si>
  <si>
    <t xml:space="preserve">  武装警察部队</t>
  </si>
  <si>
    <t xml:space="preserve">  公安</t>
  </si>
  <si>
    <t xml:space="preserve">  国家安全</t>
  </si>
  <si>
    <t xml:space="preserve">  检察</t>
  </si>
  <si>
    <t xml:space="preserve">  法院</t>
  </si>
  <si>
    <t xml:space="preserve">  司法</t>
  </si>
  <si>
    <t xml:space="preserve">  监狱</t>
  </si>
  <si>
    <t xml:space="preserve">  强制隔离戒毒</t>
  </si>
  <si>
    <t xml:space="preserve">  国家保密</t>
  </si>
  <si>
    <t xml:space="preserve">  缉私警察</t>
  </si>
  <si>
    <t xml:space="preserve">  其他公共安全支出</t>
  </si>
  <si>
    <t>教育支出</t>
  </si>
  <si>
    <t xml:space="preserve">  教育管理事务</t>
  </si>
  <si>
    <t xml:space="preserve">  普通教育</t>
  </si>
  <si>
    <t xml:space="preserve">  职业教育</t>
  </si>
  <si>
    <t xml:space="preserve">  成人教育</t>
  </si>
  <si>
    <t xml:space="preserve">  广播电视教育</t>
  </si>
  <si>
    <t xml:space="preserve">  留学教育</t>
  </si>
  <si>
    <t xml:space="preserve">  特殊教育</t>
  </si>
  <si>
    <t xml:space="preserve">  进修及培训</t>
  </si>
  <si>
    <t xml:space="preserve">  教育费附加安排的支出</t>
  </si>
  <si>
    <t xml:space="preserve">  其他教育支出</t>
  </si>
  <si>
    <t>科学技术支出</t>
  </si>
  <si>
    <t xml:space="preserve">  科学技术管理事务</t>
  </si>
  <si>
    <t xml:space="preserve">  基础研究</t>
  </si>
  <si>
    <t xml:space="preserve">  应用研究</t>
  </si>
  <si>
    <t xml:space="preserve">  技术研究与开发</t>
  </si>
  <si>
    <t xml:space="preserve">  科技条件与服务</t>
  </si>
  <si>
    <t xml:space="preserve">  社会科学</t>
  </si>
  <si>
    <t xml:space="preserve">  科学技术普及</t>
  </si>
  <si>
    <t xml:space="preserve">  科技交流与合作</t>
  </si>
  <si>
    <t xml:space="preserve">  科技重大项目</t>
  </si>
  <si>
    <t xml:space="preserve">  其他科学技术支出</t>
  </si>
  <si>
    <t>文化旅游体育与传媒支出</t>
  </si>
  <si>
    <t xml:space="preserve">  文化和旅游</t>
  </si>
  <si>
    <t xml:space="preserve">  文物</t>
  </si>
  <si>
    <t xml:space="preserve">  体育</t>
  </si>
  <si>
    <t xml:space="preserve">  新闻出版电影</t>
  </si>
  <si>
    <t xml:space="preserve">  广播电视</t>
  </si>
  <si>
    <t xml:space="preserve">  其他文化旅游体育与传媒支出</t>
  </si>
  <si>
    <t>社会保障和就业支出</t>
  </si>
  <si>
    <t xml:space="preserve">  人力资源和社会保障管理事务</t>
  </si>
  <si>
    <t xml:space="preserve">  民政管理事务</t>
  </si>
  <si>
    <t xml:space="preserve">  行政事业单位养老支出</t>
  </si>
  <si>
    <t xml:space="preserve">  企业改革补助</t>
  </si>
  <si>
    <t xml:space="preserve">  就业补助</t>
  </si>
  <si>
    <t xml:space="preserve">  抚恤</t>
  </si>
  <si>
    <t xml:space="preserve">  退役安置</t>
  </si>
  <si>
    <t xml:space="preserve">  社会福利</t>
  </si>
  <si>
    <t xml:space="preserve">  残疾人事业</t>
  </si>
  <si>
    <t xml:space="preserve">  红十字事业</t>
  </si>
  <si>
    <t xml:space="preserve">  最低生活保障</t>
  </si>
  <si>
    <t xml:space="preserve">  临时救助</t>
  </si>
  <si>
    <t xml:space="preserve">  特困人员救助供养</t>
  </si>
  <si>
    <t xml:space="preserve">  补充道路交通事故社会救助基金</t>
  </si>
  <si>
    <t xml:space="preserve">  其他生活救助</t>
  </si>
  <si>
    <t xml:space="preserve">  财政对基本养老保险基金的补助</t>
  </si>
  <si>
    <t xml:space="preserve">  财政对其他社会保险基金的补助</t>
  </si>
  <si>
    <t xml:space="preserve">  退役军人管理事务</t>
  </si>
  <si>
    <t xml:space="preserve">  财政代缴社会保险费支出</t>
  </si>
  <si>
    <t xml:space="preserve">  其他社会保障和就业支出</t>
  </si>
  <si>
    <t>卫生健康支出</t>
  </si>
  <si>
    <t xml:space="preserve">  卫生健康管理事务</t>
  </si>
  <si>
    <t xml:space="preserve">  公立医院</t>
  </si>
  <si>
    <t xml:space="preserve">  基层医疗卫生机构</t>
  </si>
  <si>
    <t xml:space="preserve">  公共卫生</t>
  </si>
  <si>
    <t xml:space="preserve">  中医药</t>
  </si>
  <si>
    <t xml:space="preserve">  计划生育事务</t>
  </si>
  <si>
    <t xml:space="preserve">  行政事业单位医疗</t>
  </si>
  <si>
    <t xml:space="preserve">  财政对基本医疗保险基金的补助</t>
  </si>
  <si>
    <t xml:space="preserve">  医疗救助</t>
  </si>
  <si>
    <t xml:space="preserve">  优抚对象医疗</t>
  </si>
  <si>
    <t xml:space="preserve">  医疗保障管理事务</t>
  </si>
  <si>
    <t xml:space="preserve">  老龄卫生健康事务</t>
  </si>
  <si>
    <t xml:space="preserve">  其他卫生健康支出</t>
  </si>
  <si>
    <t>节能环保支出</t>
  </si>
  <si>
    <t xml:space="preserve">  环境保护管理事务</t>
  </si>
  <si>
    <t xml:space="preserve">  环境监测与监察</t>
  </si>
  <si>
    <t xml:space="preserve">  污染防治</t>
  </si>
  <si>
    <t xml:space="preserve">  自然生态保护</t>
  </si>
  <si>
    <t xml:space="preserve">  天然林保护</t>
  </si>
  <si>
    <t xml:space="preserve">  退耕还林还草</t>
  </si>
  <si>
    <t xml:space="preserve">  风沙荒漠治理</t>
  </si>
  <si>
    <t xml:space="preserve">  退牧还草</t>
  </si>
  <si>
    <t xml:space="preserve">  已垦草原退耕还草</t>
  </si>
  <si>
    <t xml:space="preserve">  能源节约利用</t>
  </si>
  <si>
    <t xml:space="preserve">  污染减排</t>
  </si>
  <si>
    <t xml:space="preserve">  可再生能源</t>
  </si>
  <si>
    <t xml:space="preserve">  循环经济</t>
  </si>
  <si>
    <t xml:space="preserve">  能源管理事务</t>
  </si>
  <si>
    <t xml:space="preserve">  其他节能环保支出</t>
  </si>
  <si>
    <t>城乡社区支出</t>
  </si>
  <si>
    <t xml:space="preserve">  城乡社区管理事务</t>
  </si>
  <si>
    <t xml:space="preserve">  城乡社区规划与管理</t>
  </si>
  <si>
    <t xml:space="preserve">  城乡社区公共设施</t>
  </si>
  <si>
    <t xml:space="preserve">  城乡社区环境卫生</t>
  </si>
  <si>
    <t xml:space="preserve">  建设市场管理与监督</t>
  </si>
  <si>
    <t xml:space="preserve">  其他城乡社区支出</t>
  </si>
  <si>
    <t>农林水支出</t>
  </si>
  <si>
    <t xml:space="preserve">  农业农村</t>
  </si>
  <si>
    <t xml:space="preserve">  林业和草原</t>
  </si>
  <si>
    <t xml:space="preserve">  水利</t>
  </si>
  <si>
    <t xml:space="preserve">  扶贫</t>
  </si>
  <si>
    <t xml:space="preserve">  农村综合改革</t>
  </si>
  <si>
    <t xml:space="preserve">  普惠金融发展支出</t>
  </si>
  <si>
    <t xml:space="preserve">  目标价格补贴</t>
  </si>
  <si>
    <t xml:space="preserve">  其他农林水支出</t>
  </si>
  <si>
    <t>交通运输支出</t>
  </si>
  <si>
    <t xml:space="preserve">  公路水路运输</t>
  </si>
  <si>
    <t xml:space="preserve">  铁路运输</t>
  </si>
  <si>
    <t xml:space="preserve">  民用航空运输</t>
  </si>
  <si>
    <t xml:space="preserve">  成品油价格改革对交通运输的补贴</t>
  </si>
  <si>
    <t xml:space="preserve">  邮政业支出</t>
  </si>
  <si>
    <t xml:space="preserve">  车辆购置税支出</t>
  </si>
  <si>
    <t xml:space="preserve">  其他交通运输支出</t>
  </si>
  <si>
    <t>资源勘探工业信息等支出</t>
  </si>
  <si>
    <t xml:space="preserve">  资源勘探开发</t>
  </si>
  <si>
    <t xml:space="preserve">  制造业</t>
  </si>
  <si>
    <t xml:space="preserve">  建筑业</t>
  </si>
  <si>
    <t xml:space="preserve">  工业和信息产业监管</t>
  </si>
  <si>
    <t xml:space="preserve">  国有资产监管</t>
  </si>
  <si>
    <t xml:space="preserve">  支持中小企业发展和管理支出</t>
  </si>
  <si>
    <t xml:space="preserve">  其他资源勘探工业信息等支出</t>
  </si>
  <si>
    <t>商业服务业等支出</t>
  </si>
  <si>
    <t xml:space="preserve">  商业流通事务</t>
  </si>
  <si>
    <t xml:space="preserve">  涉外发展服务支出</t>
  </si>
  <si>
    <t xml:space="preserve">  其他商业服务业等支出</t>
  </si>
  <si>
    <t>金融支出</t>
  </si>
  <si>
    <t xml:space="preserve">  金融部门行政支出</t>
  </si>
  <si>
    <t xml:space="preserve">  金融部门监管支出</t>
  </si>
  <si>
    <t xml:space="preserve">  金融发展支出</t>
  </si>
  <si>
    <t xml:space="preserve">  金融调控支出</t>
  </si>
  <si>
    <t xml:space="preserve">  其他金融支出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</si>
  <si>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</si>
  <si>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</si>
  <si>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</si>
  <si>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</si>
  <si>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</si>
  <si>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</si>
  <si>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农业</t>
  </si>
  <si>
    <t xml:space="preserve">  交通运输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</si>
  <si>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</si>
  <si>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</si>
  <si>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</si>
  <si>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</si>
  <si>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气象事务</t>
  </si>
  <si>
    <t xml:space="preserve">  其他自然资源海洋气象等支出</t>
  </si>
  <si>
    <t>住房保障支出</t>
  </si>
  <si>
    <t xml:space="preserve">  保障性安居工程支出</t>
  </si>
  <si>
    <t xml:space="preserve">  住房改革支出</t>
  </si>
  <si>
    <t xml:space="preserve">  城乡社区住宅</t>
  </si>
  <si>
    <t>粮油物资储备支出</t>
  </si>
  <si>
    <t xml:space="preserve">  粮油物资事务</t>
  </si>
  <si>
    <t xml:space="preserve">  能源储备</t>
  </si>
  <si>
    <t xml:space="preserve">  粮油储备</t>
  </si>
  <si>
    <t xml:space="preserve">  重要商品储备</t>
  </si>
  <si>
    <t>灾害防治及应急管理支出</t>
  </si>
  <si>
    <t xml:space="preserve">  应急管理事务</t>
  </si>
  <si>
    <t xml:space="preserve">  消防事务</t>
  </si>
  <si>
    <t xml:space="preserve">  森林消防事务</t>
  </si>
  <si>
    <t xml:space="preserve">  煤矿安全</t>
  </si>
  <si>
    <t xml:space="preserve">  地震事务</t>
  </si>
  <si>
    <t xml:space="preserve">  自然灾害防治</t>
  </si>
  <si>
    <t xml:space="preserve">  自然灾害救灾及恢复重建支出</t>
  </si>
  <si>
    <t xml:space="preserve">  其他灾害防治及应急管理支出</t>
  </si>
  <si>
    <t>预备费</t>
  </si>
  <si>
    <t>其他支出(类)</t>
  </si>
  <si>
    <t xml:space="preserve">  年初预留</t>
  </si>
  <si>
    <t xml:space="preserve">  其他支出(款)</t>
  </si>
  <si>
    <t>债务付息支出</t>
  </si>
  <si>
    <t xml:space="preserve">  地方政府一般债务付息支出</t>
  </si>
  <si>
    <t>债务发行费用支出</t>
  </si>
  <si>
    <t xml:space="preserve">  地方政府一般债务发行费用支出</t>
  </si>
  <si>
    <t>合       计</t>
  </si>
  <si>
    <t>表三</t>
  </si>
  <si>
    <t>2021年空港新城一般公共预算支出决算（按经济分类）</t>
  </si>
  <si>
    <t>预算科目</t>
  </si>
  <si>
    <t>机关工资福利支出</t>
  </si>
  <si>
    <t xml:space="preserve">  资本性支出(一)</t>
  </si>
  <si>
    <t xml:space="preserve">  工资奖金津补贴</t>
  </si>
  <si>
    <t xml:space="preserve">  资本性支出(二)</t>
  </si>
  <si>
    <t xml:space="preserve">  社会保障缴费</t>
  </si>
  <si>
    <t>对企业补助</t>
  </si>
  <si>
    <t xml:space="preserve">  住房公积金</t>
  </si>
  <si>
    <t xml:space="preserve">  费用补贴</t>
  </si>
  <si>
    <t xml:space="preserve">  其他工资福利支出</t>
  </si>
  <si>
    <t xml:space="preserve">  利息补贴</t>
  </si>
  <si>
    <t>机关商品和服务支出</t>
  </si>
  <si>
    <t xml:space="preserve">  其他对企业补助</t>
  </si>
  <si>
    <t xml:space="preserve">  办公经费</t>
  </si>
  <si>
    <t>对企业资本性支出</t>
  </si>
  <si>
    <t xml:space="preserve">  会议费</t>
  </si>
  <si>
    <t xml:space="preserve">  对企业资本性支出(一)</t>
  </si>
  <si>
    <t xml:space="preserve">  培训费</t>
  </si>
  <si>
    <t xml:space="preserve">  对企业资本性支出(二)</t>
  </si>
  <si>
    <t xml:space="preserve">  专用材料购置费</t>
  </si>
  <si>
    <t>对个人和家庭的补助</t>
  </si>
  <si>
    <t xml:space="preserve">  委托业务费</t>
  </si>
  <si>
    <t xml:space="preserve">  社会福利和救助</t>
  </si>
  <si>
    <t xml:space="preserve">  公务接待费</t>
  </si>
  <si>
    <t xml:space="preserve">  助学金</t>
  </si>
  <si>
    <t xml:space="preserve">  因公出国(境)费用</t>
  </si>
  <si>
    <t xml:space="preserve">  个人农业生产补贴</t>
  </si>
  <si>
    <t xml:space="preserve">  公务用车运行维护费</t>
  </si>
  <si>
    <t xml:space="preserve">  离退休费</t>
  </si>
  <si>
    <t xml:space="preserve">  维修(护)费</t>
  </si>
  <si>
    <t xml:space="preserve">  其他对个人和家庭补助</t>
  </si>
  <si>
    <t xml:space="preserve">  其他商品和服务支出</t>
  </si>
  <si>
    <t>对社会保障基金补助</t>
  </si>
  <si>
    <t>机关资本性支出(一)</t>
  </si>
  <si>
    <t xml:space="preserve">  对社会保险基金补助</t>
  </si>
  <si>
    <t xml:space="preserve">  房屋建筑物购建</t>
  </si>
  <si>
    <t xml:space="preserve">  对机关事业单位职业年金的补助</t>
  </si>
  <si>
    <t xml:space="preserve">  基础设施建设</t>
  </si>
  <si>
    <t>债务利息及费用支出</t>
  </si>
  <si>
    <t xml:space="preserve">  公务用车购置</t>
  </si>
  <si>
    <t xml:space="preserve">  国内债务付息</t>
  </si>
  <si>
    <t xml:space="preserve">  土地征迁补偿和安置支出</t>
  </si>
  <si>
    <t xml:space="preserve">  国外债务付息</t>
  </si>
  <si>
    <t xml:space="preserve">  设备购置</t>
  </si>
  <si>
    <t xml:space="preserve">  国内债务发行费用</t>
  </si>
  <si>
    <t xml:space="preserve">  大型修缮</t>
  </si>
  <si>
    <t xml:space="preserve">  国外债务发行费用</t>
  </si>
  <si>
    <t xml:space="preserve">  其他资本性支出</t>
  </si>
  <si>
    <t>其他支出</t>
  </si>
  <si>
    <t>机关资本性支出(二)</t>
  </si>
  <si>
    <t xml:space="preserve">  赠与</t>
  </si>
  <si>
    <t xml:space="preserve">  国家赔偿费用支出</t>
  </si>
  <si>
    <t xml:space="preserve">  对民间非营利组织和群众性自治组织补贴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</si>
  <si>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</si>
  <si>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</si>
  <si>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</si>
  <si>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</si>
  <si>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</si>
  <si>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>本 年 支 出 合 计</t>
  </si>
  <si>
    <t>表四</t>
  </si>
  <si>
    <r>
      <rPr>
        <sz val="18"/>
        <rFont val="Times New Roman"/>
        <charset val="134"/>
      </rPr>
      <t>2021</t>
    </r>
    <r>
      <rPr>
        <sz val="18"/>
        <rFont val="方正小标宋简体"/>
        <charset val="134"/>
      </rPr>
      <t>年空港新城一般公共预算税收返还和转移支付决算表</t>
    </r>
  </si>
  <si>
    <r>
      <rPr>
        <b/>
        <sz val="10"/>
        <rFont val="Arial Unicode MS"/>
        <charset val="134"/>
      </rPr>
      <t>预算科目</t>
    </r>
  </si>
  <si>
    <r>
      <rPr>
        <b/>
        <sz val="10"/>
        <rFont val="Arial Unicode MS"/>
        <charset val="134"/>
      </rPr>
      <t>决算数</t>
    </r>
  </si>
  <si>
    <t>一、返还性收入</t>
  </si>
  <si>
    <t xml:space="preserve">    所得税基数返还收入</t>
  </si>
  <si>
    <t xml:space="preserve">    成品油税费改革税收返还收入</t>
  </si>
  <si>
    <t xml:space="preserve">    增值税税收返还收入</t>
  </si>
  <si>
    <t xml:space="preserve">    消费税税收返还收入</t>
  </si>
  <si>
    <t xml:space="preserve">    增值税“五五分享”税收返还收入</t>
  </si>
  <si>
    <t xml:space="preserve">    其他返还性收入</t>
  </si>
  <si>
    <t>二、一般性转移支付收入</t>
  </si>
  <si>
    <t xml:space="preserve">    体制补助收入</t>
  </si>
  <si>
    <t xml:space="preserve">    均衡性转移支付收入</t>
  </si>
  <si>
    <t xml:space="preserve">    县级基本财力保障机制奖补资金收入</t>
  </si>
  <si>
    <t xml:space="preserve">    结算补助收入</t>
  </si>
  <si>
    <t xml:space="preserve">    资源枯竭型城市转移支付补助收入</t>
  </si>
  <si>
    <t xml:space="preserve">    企业事业单位划转补助收入</t>
  </si>
  <si>
    <t xml:space="preserve">    产粮(油)大县奖励资金收入</t>
  </si>
  <si>
    <t xml:space="preserve">    重点生态功能区转移支付收入</t>
  </si>
  <si>
    <t xml:space="preserve">    固定数额补助收入</t>
  </si>
  <si>
    <t xml:space="preserve">    革命老区转移支付收入</t>
  </si>
  <si>
    <t xml:space="preserve">    民族地区转移支付收入</t>
  </si>
  <si>
    <t xml:space="preserve">    边境地区转移支付收入</t>
  </si>
  <si>
    <t xml:space="preserve">    贫困地区转移支付收入</t>
  </si>
  <si>
    <t xml:space="preserve">    一般公共服务共同财政事权转移支付收入  </t>
  </si>
  <si>
    <t xml:space="preserve">    外交共同财政事权转移支付收入  </t>
  </si>
  <si>
    <t xml:space="preserve">    国防共同财政事权转移支付收入  </t>
  </si>
  <si>
    <t xml:space="preserve">    公共安全共同财政事权转移支付收入  </t>
  </si>
  <si>
    <t xml:space="preserve">    教育共同财政事权转移支付收入  </t>
  </si>
  <si>
    <t xml:space="preserve">    科学技术共同财政事权转移支付收入  </t>
  </si>
  <si>
    <t xml:space="preserve">    文化旅游体育与传媒共同财政事权转移支付收入  </t>
  </si>
  <si>
    <t xml:space="preserve">    社会保障和就业共同财政事权转移支付收入  </t>
  </si>
  <si>
    <t xml:space="preserve">    医疗卫生共同财政事权转移支付收入  </t>
  </si>
  <si>
    <t xml:space="preserve">    节能环保共同财政事权转移支付收入  </t>
  </si>
  <si>
    <t xml:space="preserve">    城乡社区共同财政事权转移支付收入  </t>
  </si>
  <si>
    <t xml:space="preserve">    农林水共同财政事权转移支付收入  </t>
  </si>
  <si>
    <t xml:space="preserve">    交通运输共同财政事权转移支付收入  </t>
  </si>
  <si>
    <t xml:space="preserve">    资源勘探工业信息等共同财政事权转移支付收入  </t>
  </si>
  <si>
    <t xml:space="preserve">    商业服务业等共同财政事权转移支付收入  </t>
  </si>
  <si>
    <t xml:space="preserve">    金融共同财政事权转移支付收入  </t>
  </si>
  <si>
    <t xml:space="preserve">    自然资源海洋气象等共同财政事权转移支付收入  </t>
  </si>
  <si>
    <t xml:space="preserve">    住房保障共同财政事权转移支付收入  </t>
  </si>
  <si>
    <t xml:space="preserve">    粮油物资储备共同财政事权转移支付收入  </t>
  </si>
  <si>
    <t xml:space="preserve">    灾害防治及应急管理共同财政事权转移支付收入  </t>
  </si>
  <si>
    <t xml:space="preserve">    其他共同财政事权转移支付收入  </t>
  </si>
  <si>
    <t xml:space="preserve">    其他一般性转移支付收入</t>
  </si>
  <si>
    <t>三、专项转移支付收入</t>
  </si>
  <si>
    <t>　　一般公共服务</t>
  </si>
  <si>
    <t>　　外交</t>
  </si>
  <si>
    <t>　　国防</t>
  </si>
  <si>
    <t>　　公共安全</t>
  </si>
  <si>
    <t>　　教育</t>
  </si>
  <si>
    <t>　　科学技术</t>
  </si>
  <si>
    <t xml:space="preserve">    文化旅游体育与传媒</t>
  </si>
  <si>
    <t>　　社会保障和就业</t>
  </si>
  <si>
    <t xml:space="preserve">    卫生健康</t>
  </si>
  <si>
    <t>　　节能环保</t>
  </si>
  <si>
    <t>　　城乡社区</t>
  </si>
  <si>
    <t>　　农林水</t>
  </si>
  <si>
    <t>　　交通运输</t>
  </si>
  <si>
    <t>　　资源勘探工业信息等</t>
  </si>
  <si>
    <t>　　商业服务业等</t>
  </si>
  <si>
    <t>　　金融</t>
  </si>
  <si>
    <t xml:space="preserve">    自然资源海洋气象等</t>
  </si>
  <si>
    <t>　　住房保障</t>
  </si>
  <si>
    <t>　　粮油物资储备</t>
  </si>
  <si>
    <t xml:space="preserve">    灾害防治及应急管理</t>
  </si>
  <si>
    <t>　　其他收入</t>
  </si>
  <si>
    <t>四、债务(转贷)收入</t>
  </si>
  <si>
    <t xml:space="preserve">    地方政府一般债券(转贷)收入</t>
  </si>
  <si>
    <t xml:space="preserve">    地方政府向外国政府借款(转贷)收入</t>
  </si>
  <si>
    <t xml:space="preserve">    地方政府向国际组织借款(转贷)收入</t>
  </si>
  <si>
    <t xml:space="preserve">    地方政府其他一般债务(转贷)收入</t>
  </si>
  <si>
    <t>五、调入资金</t>
  </si>
  <si>
    <t xml:space="preserve">    从政府性基金预算调入 </t>
  </si>
  <si>
    <t xml:space="preserve">    从国有资本经营预算调入</t>
  </si>
  <si>
    <t xml:space="preserve">    从其他资金调入</t>
  </si>
  <si>
    <t>六、上解上级支出</t>
  </si>
  <si>
    <t>　  体制上解支出</t>
  </si>
  <si>
    <t>　  专项上解支出</t>
  </si>
  <si>
    <t>七、债务还本支出</t>
  </si>
  <si>
    <t xml:space="preserve">    地方政府一般债券还本支出</t>
  </si>
  <si>
    <t xml:space="preserve">    地方政府向外国政府借款还本支出</t>
  </si>
  <si>
    <t xml:space="preserve">    地方政府向国际组织借款还本支出</t>
  </si>
  <si>
    <t xml:space="preserve">    地方政府其他一般债务还本支出</t>
  </si>
  <si>
    <r>
      <rPr>
        <sz val="12"/>
        <color theme="1"/>
        <rFont val="宋体"/>
        <charset val="134"/>
      </rPr>
      <t>表五</t>
    </r>
  </si>
  <si>
    <r>
      <rPr>
        <b/>
        <sz val="18"/>
        <color rgb="FF000000"/>
        <rFont val="Times New Roman"/>
        <charset val="134"/>
      </rPr>
      <t>2021</t>
    </r>
    <r>
      <rPr>
        <b/>
        <sz val="18"/>
        <color rgb="FF000000"/>
        <rFont val="方正小标宋简体"/>
        <charset val="134"/>
      </rPr>
      <t>年空港新城一般公共预算收支决算平衡表</t>
    </r>
  </si>
  <si>
    <r>
      <rPr>
        <sz val="10"/>
        <rFont val="宋体"/>
        <charset val="134"/>
      </rPr>
      <t>单位：万元</t>
    </r>
  </si>
  <si>
    <r>
      <rPr>
        <b/>
        <sz val="10"/>
        <rFont val="宋体"/>
        <charset val="134"/>
      </rPr>
      <t>一、收入总计</t>
    </r>
  </si>
  <si>
    <r>
      <rPr>
        <b/>
        <sz val="10"/>
        <rFont val="宋体"/>
        <charset val="134"/>
      </rPr>
      <t>二、支出总计</t>
    </r>
  </si>
  <si>
    <r>
      <rPr>
        <sz val="10"/>
        <rFont val="宋体"/>
        <charset val="134"/>
      </rPr>
      <t>（一）本年收入</t>
    </r>
  </si>
  <si>
    <r>
      <rPr>
        <sz val="10"/>
        <color indexed="8"/>
        <rFont val="宋体"/>
        <charset val="134"/>
      </rPr>
      <t>（一）本年支出</t>
    </r>
  </si>
  <si>
    <r>
      <rPr>
        <sz val="10"/>
        <rFont val="宋体"/>
        <charset val="134"/>
      </rPr>
      <t>（二）上级补助收入</t>
    </r>
  </si>
  <si>
    <r>
      <rPr>
        <sz val="10"/>
        <color indexed="8"/>
        <rFont val="宋体"/>
        <charset val="134"/>
      </rPr>
      <t>（二）上解上级支出</t>
    </r>
  </si>
  <si>
    <r>
      <rPr>
        <sz val="10"/>
        <rFont val="Times New Roman"/>
        <charset val="134"/>
      </rPr>
      <t xml:space="preserve">    1</t>
    </r>
    <r>
      <rPr>
        <sz val="10"/>
        <rFont val="宋体"/>
        <charset val="134"/>
      </rPr>
      <t>、返还性收入</t>
    </r>
  </si>
  <si>
    <r>
      <rPr>
        <sz val="10"/>
        <color indexed="8"/>
        <rFont val="宋体"/>
        <charset val="134"/>
      </rPr>
      <t>（三）债务还本支出</t>
    </r>
  </si>
  <si>
    <r>
      <rPr>
        <sz val="10"/>
        <rFont val="Times New Roman"/>
        <charset val="134"/>
      </rPr>
      <t xml:space="preserve">    2</t>
    </r>
    <r>
      <rPr>
        <sz val="10"/>
        <rFont val="宋体"/>
        <charset val="134"/>
      </rPr>
      <t>、一般性转移支付收入</t>
    </r>
  </si>
  <si>
    <r>
      <rPr>
        <sz val="10"/>
        <color indexed="8"/>
        <rFont val="Times New Roman"/>
        <charset val="134"/>
      </rPr>
      <t xml:space="preserve">    1</t>
    </r>
    <r>
      <rPr>
        <sz val="10"/>
        <color indexed="8"/>
        <rFont val="宋体"/>
        <charset val="134"/>
      </rPr>
      <t>、地方政府一般债券支出</t>
    </r>
  </si>
  <si>
    <r>
      <rPr>
        <sz val="10"/>
        <rFont val="Times New Roman"/>
        <charset val="134"/>
      </rPr>
      <t xml:space="preserve">    3</t>
    </r>
    <r>
      <rPr>
        <sz val="10"/>
        <rFont val="宋体"/>
        <charset val="134"/>
      </rPr>
      <t>、专项转移支付收入</t>
    </r>
  </si>
  <si>
    <t>（四）债务转贷支出</t>
  </si>
  <si>
    <r>
      <rPr>
        <sz val="10"/>
        <rFont val="宋体"/>
        <charset val="134"/>
      </rPr>
      <t>（三）债券转贷收入</t>
    </r>
  </si>
  <si>
    <t>（五）安排预算稳定调节基金</t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</si>
  <si>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转贷新增一般债券收入</t>
    </r>
  </si>
  <si>
    <t>（七）调出资金</t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</si>
  <si>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转贷再融资一般债券收入</t>
    </r>
  </si>
  <si>
    <r>
      <rPr>
        <sz val="10"/>
        <rFont val="宋体"/>
        <charset val="134"/>
      </rPr>
      <t>（四）调入资金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</si>
  <si>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政府性基金调入</t>
    </r>
  </si>
  <si>
    <t>（五）调入预算稳定调节基金</t>
  </si>
  <si>
    <t>三、年终结余</t>
  </si>
  <si>
    <t>（六）上年结余</t>
  </si>
  <si>
    <r>
      <rPr>
        <sz val="10"/>
        <color rgb="FF000000"/>
        <rFont val="Times New Roman"/>
        <charset val="134"/>
      </rPr>
      <t xml:space="preserve">    </t>
    </r>
    <r>
      <rPr>
        <sz val="10"/>
        <color rgb="FF000000"/>
        <rFont val="宋体"/>
        <charset val="134"/>
      </rPr>
      <t>年终结转</t>
    </r>
  </si>
  <si>
    <t>表六</t>
  </si>
  <si>
    <t>2021年空港新城政府性基金收入决算表</t>
  </si>
  <si>
    <t>政府性基金收入</t>
  </si>
  <si>
    <t xml:space="preserve">  农网还贷资金收入</t>
  </si>
  <si>
    <t xml:space="preserve">  海南省高等级公路车辆通行附加费收入</t>
  </si>
  <si>
    <t xml:space="preserve">  港口建设费收入</t>
  </si>
  <si>
    <t xml:space="preserve">  国家电影事业发展专项资金收入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</si>
  <si>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</si>
  <si>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</si>
  <si>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</si>
  <si>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大中型水库库区基金收入</t>
  </si>
  <si>
    <t xml:space="preserve">  彩票公益金收入</t>
  </si>
  <si>
    <t xml:space="preserve">  城市基础设施配套费收入</t>
  </si>
  <si>
    <t xml:space="preserve">  小型水库移民扶助基金收入</t>
  </si>
  <si>
    <t xml:space="preserve">  国家重大水利工程建设基金收入</t>
  </si>
  <si>
    <t xml:space="preserve">  车辆通行费</t>
  </si>
  <si>
    <t xml:space="preserve">  污水处理费收入</t>
  </si>
  <si>
    <t xml:space="preserve">  彩票发行机构和彩票销售机构的业务费用</t>
  </si>
  <si>
    <t xml:space="preserve">  其他政府性基金收入</t>
  </si>
  <si>
    <t>专项债务对应项目专项收入</t>
  </si>
  <si>
    <t xml:space="preserve">  海南省高等级公路车辆通行附加费专项债务对应项目专项收入</t>
  </si>
  <si>
    <t xml:space="preserve">  港口建设费专项债务对应项目专项收入</t>
  </si>
  <si>
    <t xml:space="preserve">  国家电影事业发展专项资金专项债务对应项目专项收入</t>
  </si>
  <si>
    <t xml:space="preserve">  国有土地使用权出让金专项债务对应项目专项收入</t>
  </si>
  <si>
    <t xml:space="preserve">  农业土地开发资金专项债务对应项目专项收入</t>
  </si>
  <si>
    <t xml:space="preserve">  大中型水库库区基金专项债务对应项目专项收入</t>
  </si>
  <si>
    <t xml:space="preserve">  城市基础设施配套费专项债务对应项目专项收入</t>
  </si>
  <si>
    <t xml:space="preserve">  小型水库移民扶助基金专项债务对应项目专项收入</t>
  </si>
  <si>
    <t xml:space="preserve">  国家重大水利工程建设基金专项债务对应项目专项收入</t>
  </si>
  <si>
    <t xml:space="preserve">  车辆通行费专项债务对应项目专项收入</t>
  </si>
  <si>
    <t xml:space="preserve">  污水处理费专项债务对应项目专项收入</t>
  </si>
  <si>
    <t xml:space="preserve">  其他政府性基金专项债务对应项目专项收入</t>
  </si>
  <si>
    <r>
      <rPr>
        <sz val="12"/>
        <color theme="1"/>
        <rFont val="宋体"/>
        <charset val="134"/>
      </rPr>
      <t>表七</t>
    </r>
  </si>
  <si>
    <r>
      <rPr>
        <b/>
        <sz val="18"/>
        <color rgb="FF000000"/>
        <rFont val="Times New Roman"/>
        <charset val="134"/>
      </rPr>
      <t>2021</t>
    </r>
    <r>
      <rPr>
        <b/>
        <sz val="18"/>
        <color rgb="FF000000"/>
        <rFont val="宋体"/>
        <charset val="134"/>
      </rPr>
      <t>年空港新城政府性基金支出决算表</t>
    </r>
  </si>
  <si>
    <r>
      <rPr>
        <sz val="10"/>
        <color theme="1"/>
        <rFont val="宋体"/>
        <charset val="134"/>
      </rPr>
      <t>单位：万元</t>
    </r>
  </si>
  <si>
    <r>
      <rPr>
        <b/>
        <sz val="10"/>
        <color theme="1"/>
        <rFont val="宋体"/>
        <charset val="134"/>
      </rPr>
      <t>项目</t>
    </r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</si>
  <si>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</si>
  <si>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</si>
  <si>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</si>
  <si>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</si>
  <si>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</si>
  <si>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</si>
  <si>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</si>
  <si>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</si>
  <si>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国有土地使用权出让收入安排的支出</t>
  </si>
  <si>
    <t xml:space="preserve">  国有土地收益基金安排的支出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</si>
  <si>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</si>
  <si>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</si>
  <si>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</si>
  <si>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</si>
  <si>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</si>
  <si>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</si>
  <si>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</si>
  <si>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国有土地使用权出让收入对应专项债务收入安排的支出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</si>
  <si>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</si>
  <si>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</si>
  <si>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</si>
  <si>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</si>
  <si>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</si>
  <si>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</si>
  <si>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</si>
  <si>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</si>
  <si>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</si>
  <si>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</si>
  <si>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</si>
  <si>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</si>
  <si>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</si>
  <si>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</si>
  <si>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</si>
  <si>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</si>
  <si>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</si>
  <si>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>抗疫特别国债安排的支出</t>
  </si>
  <si>
    <t xml:space="preserve">  抗疫相关支出</t>
  </si>
  <si>
    <r>
      <rPr>
        <b/>
        <sz val="10"/>
        <color theme="1"/>
        <rFont val="宋体"/>
        <charset val="134"/>
      </rPr>
      <t>政府性基金支出小计</t>
    </r>
  </si>
  <si>
    <r>
      <rPr>
        <sz val="10"/>
        <rFont val="宋体"/>
        <charset val="134"/>
      </rPr>
      <t>上解支出</t>
    </r>
  </si>
  <si>
    <r>
      <rPr>
        <sz val="10"/>
        <rFont val="宋体"/>
        <charset val="134"/>
      </rPr>
      <t>补助下级支出</t>
    </r>
  </si>
  <si>
    <r>
      <rPr>
        <sz val="10"/>
        <rFont val="宋体"/>
        <charset val="134"/>
      </rPr>
      <t>地方政府债券还本支出</t>
    </r>
  </si>
  <si>
    <r>
      <rPr>
        <sz val="10"/>
        <rFont val="宋体"/>
        <charset val="134"/>
      </rPr>
      <t>置换专项债券还本支出</t>
    </r>
  </si>
  <si>
    <r>
      <rPr>
        <sz val="10"/>
        <rFont val="宋体"/>
        <charset val="134"/>
      </rPr>
      <t>转贷地方政府债券支出</t>
    </r>
  </si>
  <si>
    <r>
      <rPr>
        <sz val="10"/>
        <rFont val="宋体"/>
        <charset val="134"/>
      </rPr>
      <t>转贷地方政府置换专项债券支出</t>
    </r>
  </si>
  <si>
    <r>
      <rPr>
        <sz val="10"/>
        <rFont val="宋体"/>
        <charset val="134"/>
      </rPr>
      <t>调出资金</t>
    </r>
  </si>
  <si>
    <r>
      <rPr>
        <sz val="10"/>
        <rFont val="宋体"/>
        <charset val="134"/>
      </rPr>
      <t>年终结余</t>
    </r>
  </si>
  <si>
    <r>
      <rPr>
        <b/>
        <sz val="11.5"/>
        <color theme="1"/>
        <rFont val="宋体"/>
        <charset val="134"/>
      </rPr>
      <t>政府性基金支出总计</t>
    </r>
  </si>
  <si>
    <t>表八</t>
  </si>
  <si>
    <r>
      <rPr>
        <b/>
        <sz val="18"/>
        <color theme="1"/>
        <rFont val="Times New Roman"/>
        <charset val="134"/>
      </rPr>
      <t>2021</t>
    </r>
    <r>
      <rPr>
        <b/>
        <sz val="18"/>
        <color theme="1"/>
        <rFont val="宋体"/>
        <charset val="134"/>
      </rPr>
      <t>年</t>
    </r>
    <r>
      <rPr>
        <b/>
        <sz val="18"/>
        <color theme="1"/>
        <rFont val="方正小标宋简体"/>
        <charset val="134"/>
      </rPr>
      <t>空港新城政府性基金转移支付决算表</t>
    </r>
  </si>
  <si>
    <t>上级补助收入</t>
  </si>
  <si>
    <t>上解上级支出</t>
  </si>
  <si>
    <t>核电站乏燃料处理处置基金收入</t>
  </si>
  <si>
    <r>
      <rPr>
        <sz val="10"/>
        <color theme="1"/>
        <rFont val="宋体"/>
        <charset val="134"/>
      </rPr>
      <t>散装水泥专项资金支出</t>
    </r>
  </si>
  <si>
    <t>国家电影事业发展专项资金相关收入</t>
  </si>
  <si>
    <r>
      <rPr>
        <sz val="10"/>
        <color theme="1"/>
        <rFont val="宋体"/>
        <charset val="134"/>
      </rPr>
      <t>新型墙体材料专项基金支出</t>
    </r>
  </si>
  <si>
    <t>旅游发展基金收入</t>
  </si>
  <si>
    <r>
      <rPr>
        <sz val="10"/>
        <color theme="1"/>
        <rFont val="宋体"/>
        <charset val="134"/>
      </rPr>
      <t>旅游发展基金支出</t>
    </r>
  </si>
  <si>
    <t>大中型水库移民后期扶持基金收入</t>
  </si>
  <si>
    <r>
      <rPr>
        <sz val="10"/>
        <color theme="1"/>
        <rFont val="宋体"/>
        <charset val="134"/>
      </rPr>
      <t>国家电影事业发展专项资金支出</t>
    </r>
  </si>
  <si>
    <t>小型水库移民扶助基金相关收入</t>
  </si>
  <si>
    <r>
      <rPr>
        <sz val="10"/>
        <color theme="1"/>
        <rFont val="宋体"/>
        <charset val="134"/>
      </rPr>
      <t>新菜地开发建设基金支出</t>
    </r>
  </si>
  <si>
    <t>可再生能源电价附加收入</t>
  </si>
  <si>
    <r>
      <rPr>
        <sz val="10"/>
        <color theme="1"/>
        <rFont val="宋体"/>
        <charset val="134"/>
      </rPr>
      <t>城市公用事业附加支出</t>
    </r>
  </si>
  <si>
    <t>国有土地使用权出让相关收入</t>
  </si>
  <si>
    <r>
      <rPr>
        <sz val="10"/>
        <color theme="1"/>
        <rFont val="宋体"/>
        <charset val="134"/>
      </rPr>
      <t>国有土地收益基金支出</t>
    </r>
  </si>
  <si>
    <t>国有土地收益基金相关收入</t>
  </si>
  <si>
    <r>
      <rPr>
        <sz val="10"/>
        <color theme="1"/>
        <rFont val="宋体"/>
        <charset val="134"/>
      </rPr>
      <t>农业土地开发资金支出</t>
    </r>
  </si>
  <si>
    <t>农业土地开发资金相关收入</t>
  </si>
  <si>
    <r>
      <rPr>
        <sz val="10"/>
        <color theme="1"/>
        <rFont val="宋体"/>
        <charset val="134"/>
      </rPr>
      <t>国有土地使用权出让支出</t>
    </r>
  </si>
  <si>
    <t>城市基础设施配套费相关收入</t>
  </si>
  <si>
    <r>
      <rPr>
        <sz val="10"/>
        <color theme="1"/>
        <rFont val="宋体"/>
        <charset val="134"/>
      </rPr>
      <t>彩票公益金支出</t>
    </r>
  </si>
  <si>
    <t>污水处理费相关收入</t>
  </si>
  <si>
    <r>
      <rPr>
        <sz val="10"/>
        <color theme="1"/>
        <rFont val="宋体"/>
        <charset val="134"/>
      </rPr>
      <t>城市基础设施配套费支出</t>
    </r>
  </si>
  <si>
    <t>大中型水库库区基金相关收入</t>
  </si>
  <si>
    <r>
      <rPr>
        <sz val="10"/>
        <color theme="1"/>
        <rFont val="宋体"/>
        <charset val="134"/>
      </rPr>
      <t>小型水库移民扶助基金支出</t>
    </r>
  </si>
  <si>
    <t>三峡水库库区基金收入</t>
  </si>
  <si>
    <r>
      <rPr>
        <sz val="10"/>
        <color theme="1"/>
        <rFont val="宋体"/>
        <charset val="134"/>
      </rPr>
      <t>污水处理费支出</t>
    </r>
  </si>
  <si>
    <t>国家重大水利工程建设基金相关收入</t>
  </si>
  <si>
    <r>
      <rPr>
        <sz val="10"/>
        <color theme="1"/>
        <rFont val="宋体"/>
        <charset val="134"/>
      </rPr>
      <t>彩票发行机构和彩票销售机构的业务费用</t>
    </r>
  </si>
  <si>
    <t>海南省高等级公路车辆通行附加费相关收入</t>
  </si>
  <si>
    <r>
      <rPr>
        <sz val="10"/>
        <color theme="1"/>
        <rFont val="宋体"/>
        <charset val="134"/>
      </rPr>
      <t>其他政府性基金支出</t>
    </r>
  </si>
  <si>
    <t>车辆通行费相关收入</t>
  </si>
  <si>
    <t>港口建设费相关收入</t>
  </si>
  <si>
    <t>民航发展基金收入</t>
  </si>
  <si>
    <t>农网还贷资金收入</t>
  </si>
  <si>
    <t>彩票发行机构和彩票销售机构的业务费用</t>
  </si>
  <si>
    <t>彩票公益金收入</t>
  </si>
  <si>
    <t>其他政府性基金相关收入</t>
  </si>
  <si>
    <r>
      <rPr>
        <sz val="12"/>
        <color theme="1"/>
        <rFont val="宋体"/>
        <charset val="134"/>
      </rPr>
      <t>表九</t>
    </r>
  </si>
  <si>
    <r>
      <rPr>
        <b/>
        <sz val="18"/>
        <color rgb="FF000000"/>
        <rFont val="Times New Roman"/>
        <charset val="134"/>
      </rPr>
      <t>2021</t>
    </r>
    <r>
      <rPr>
        <b/>
        <sz val="18"/>
        <color rgb="FF000000"/>
        <rFont val="宋体"/>
        <charset val="134"/>
      </rPr>
      <t>年</t>
    </r>
    <r>
      <rPr>
        <b/>
        <sz val="18"/>
        <color rgb="FF000000"/>
        <rFont val="方正小标宋简体"/>
        <charset val="134"/>
      </rPr>
      <t>空港新城政府性基金收支决算平衡表</t>
    </r>
  </si>
  <si>
    <r>
      <rPr>
        <sz val="10"/>
        <rFont val="宋体"/>
        <charset val="134"/>
      </rPr>
      <t>（一）本年支出</t>
    </r>
  </si>
  <si>
    <r>
      <rPr>
        <sz val="10"/>
        <rFont val="宋体"/>
        <charset val="134"/>
      </rPr>
      <t>（二）上解上级支出</t>
    </r>
  </si>
  <si>
    <r>
      <rPr>
        <sz val="10"/>
        <rFont val="宋体"/>
        <charset val="134"/>
      </rPr>
      <t>（三）专项债务还本支出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</si>
  <si>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转贷新增专项债券收入</t>
    </r>
  </si>
  <si>
    <r>
      <rPr>
        <sz val="10"/>
        <rFont val="宋体"/>
        <charset val="134"/>
      </rPr>
      <t>（四）调出资金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</si>
  <si>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转贷再融资专项债券收入</t>
    </r>
  </si>
  <si>
    <t>（四）调入资金</t>
  </si>
  <si>
    <t>（五）上年结余</t>
  </si>
  <si>
    <t>表十</t>
  </si>
  <si>
    <r>
      <rPr>
        <b/>
        <sz val="18"/>
        <color rgb="FF000000"/>
        <rFont val="Times New Roman"/>
        <charset val="134"/>
      </rPr>
      <t>2021</t>
    </r>
    <r>
      <rPr>
        <b/>
        <sz val="18"/>
        <color rgb="FF000000"/>
        <rFont val="方正小标宋简体"/>
        <charset val="134"/>
      </rPr>
      <t>年空港新城社会保险基金预算收支决算表</t>
    </r>
  </si>
  <si>
    <r>
      <rPr>
        <b/>
        <sz val="10"/>
        <rFont val="宋体"/>
        <charset val="134"/>
      </rPr>
      <t>收</t>
    </r>
    <r>
      <rPr>
        <b/>
        <sz val="10"/>
        <rFont val="Times New Roman"/>
        <charset val="134"/>
      </rPr>
      <t xml:space="preserve">   </t>
    </r>
    <r>
      <rPr>
        <b/>
        <sz val="10"/>
        <rFont val="宋体"/>
        <charset val="134"/>
      </rPr>
      <t>入</t>
    </r>
  </si>
  <si>
    <r>
      <rPr>
        <b/>
        <sz val="10"/>
        <rFont val="宋体"/>
        <charset val="134"/>
      </rPr>
      <t>支</t>
    </r>
    <r>
      <rPr>
        <b/>
        <sz val="10"/>
        <rFont val="Times New Roman"/>
        <charset val="134"/>
      </rPr>
      <t xml:space="preserve">   </t>
    </r>
    <r>
      <rPr>
        <b/>
        <sz val="10"/>
        <rFont val="宋体"/>
        <charset val="134"/>
      </rPr>
      <t>出</t>
    </r>
  </si>
  <si>
    <r>
      <rPr>
        <b/>
        <sz val="10"/>
        <rFont val="宋体"/>
        <charset val="134"/>
      </rPr>
      <t>项目</t>
    </r>
  </si>
  <si>
    <r>
      <rPr>
        <b/>
        <sz val="10"/>
        <rFont val="宋体"/>
        <charset val="134"/>
      </rPr>
      <t>预算数</t>
    </r>
  </si>
  <si>
    <r>
      <rPr>
        <b/>
        <sz val="10"/>
        <rFont val="宋体"/>
        <charset val="134"/>
      </rPr>
      <t>决算数</t>
    </r>
  </si>
  <si>
    <r>
      <rPr>
        <b/>
        <sz val="10"/>
        <rFont val="宋体"/>
        <charset val="134"/>
      </rPr>
      <t>占预算％</t>
    </r>
  </si>
  <si>
    <r>
      <rPr>
        <b/>
        <sz val="10"/>
        <rFont val="宋体"/>
        <charset val="134"/>
      </rPr>
      <t>与上年比</t>
    </r>
    <r>
      <rPr>
        <b/>
        <sz val="10"/>
        <rFont val="Times New Roman"/>
        <charset val="134"/>
      </rPr>
      <t>+</t>
    </r>
    <r>
      <rPr>
        <b/>
        <sz val="10"/>
        <rFont val="宋体"/>
        <charset val="134"/>
      </rPr>
      <t>－％</t>
    </r>
  </si>
  <si>
    <r>
      <rPr>
        <b/>
        <sz val="10"/>
        <rFont val="宋体"/>
        <charset val="134"/>
      </rPr>
      <t>与上年比＋－％</t>
    </r>
  </si>
  <si>
    <r>
      <rPr>
        <sz val="10"/>
        <color theme="1"/>
        <rFont val="宋体"/>
        <charset val="134"/>
      </rPr>
      <t>一、保费收入</t>
    </r>
  </si>
  <si>
    <r>
      <rPr>
        <sz val="10"/>
        <color theme="1"/>
        <rFont val="宋体"/>
        <charset val="134"/>
      </rPr>
      <t>一、失业保险基金支出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</si>
  <si>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、失业保险费收入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</si>
  <si>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、失业保险金</t>
    </r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</si>
  <si>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、城镇职工基本医疗保险费收入</t>
    </r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</si>
  <si>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、医疗保险费</t>
    </r>
  </si>
  <si>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、工伤保险费收入</t>
    </r>
  </si>
  <si>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、丧葬抚恤补助</t>
    </r>
  </si>
  <si>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、生育保险费收入</t>
    </r>
  </si>
  <si>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、职业培训和职业介绍补贴</t>
    </r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</si>
  <si>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、城镇居民基本医疗保险费收入</t>
    </r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</si>
  <si>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、其他失业保险基金支出</t>
    </r>
  </si>
  <si>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、机关事业单位养老保险费收入</t>
    </r>
  </si>
  <si>
    <r>
      <rPr>
        <sz val="10"/>
        <color theme="1"/>
        <rFont val="宋体"/>
        <charset val="134"/>
      </rPr>
      <t>二、城镇职工基本医疗保险基金支出</t>
    </r>
  </si>
  <si>
    <r>
      <rPr>
        <sz val="10"/>
        <color theme="1"/>
        <rFont val="宋体"/>
        <charset val="134"/>
      </rPr>
      <t>二、利息收入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</si>
  <si>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、基本医疗保险统筹基金</t>
    </r>
  </si>
  <si>
    <r>
      <rPr>
        <sz val="10"/>
        <color theme="1"/>
        <rFont val="宋体"/>
        <charset val="134"/>
      </rPr>
      <t>三、财政补贴收入</t>
    </r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</si>
  <si>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、医疗保险个人账户基金</t>
    </r>
  </si>
  <si>
    <r>
      <rPr>
        <sz val="10"/>
        <color theme="1"/>
        <rFont val="宋体"/>
        <charset val="134"/>
      </rPr>
      <t>四、其他收入</t>
    </r>
  </si>
  <si>
    <r>
      <rPr>
        <sz val="10"/>
        <color theme="1"/>
        <rFont val="宋体"/>
        <charset val="134"/>
      </rPr>
      <t>三、工伤保险基金支出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</si>
  <si>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、工伤保险待遇</t>
    </r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</si>
  <si>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、其他工伤保险基金支出</t>
    </r>
  </si>
  <si>
    <r>
      <rPr>
        <sz val="10"/>
        <color theme="1"/>
        <rFont val="宋体"/>
        <charset val="134"/>
      </rPr>
      <t>四、生育保险基金支出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</si>
  <si>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、生育医疗费用支出</t>
    </r>
  </si>
  <si>
    <r>
      <rPr>
        <sz val="10"/>
        <color theme="1"/>
        <rFont val="宋体"/>
        <charset val="134"/>
      </rPr>
      <t>五、城镇居民基本医疗保险基金支出</t>
    </r>
  </si>
  <si>
    <r>
      <rPr>
        <sz val="10"/>
        <color theme="1"/>
        <rFont val="宋体"/>
        <charset val="134"/>
      </rPr>
      <t>六、机关事业单位养老保险基金支出</t>
    </r>
  </si>
  <si>
    <r>
      <rPr>
        <b/>
        <sz val="10"/>
        <rFont val="宋体"/>
        <charset val="134"/>
      </rPr>
      <t>社会保险基金预算收入小计</t>
    </r>
  </si>
  <si>
    <r>
      <rPr>
        <b/>
        <sz val="10"/>
        <rFont val="宋体"/>
        <charset val="134"/>
      </rPr>
      <t>社会保险基金预算支出小计</t>
    </r>
  </si>
  <si>
    <r>
      <rPr>
        <sz val="10"/>
        <color theme="1"/>
        <rFont val="宋体"/>
        <charset val="134"/>
      </rPr>
      <t>上年结余</t>
    </r>
  </si>
  <si>
    <r>
      <rPr>
        <sz val="10"/>
        <color theme="1"/>
        <rFont val="宋体"/>
        <charset val="134"/>
      </rPr>
      <t>结转下年</t>
    </r>
  </si>
  <si>
    <r>
      <rPr>
        <b/>
        <sz val="10"/>
        <rFont val="宋体"/>
        <charset val="134"/>
      </rPr>
      <t>社会保险基金预算收入总计</t>
    </r>
  </si>
  <si>
    <r>
      <rPr>
        <b/>
        <sz val="10"/>
        <rFont val="宋体"/>
        <charset val="134"/>
      </rPr>
      <t>社会保险基金预算支出总计</t>
    </r>
  </si>
  <si>
    <r>
      <rPr>
        <sz val="12"/>
        <color theme="1"/>
        <rFont val="宋体"/>
        <charset val="134"/>
      </rPr>
      <t>表十一</t>
    </r>
  </si>
  <si>
    <r>
      <rPr>
        <b/>
        <sz val="18"/>
        <color rgb="FF000000"/>
        <rFont val="Times New Roman"/>
        <charset val="134"/>
      </rPr>
      <t>2021</t>
    </r>
    <r>
      <rPr>
        <b/>
        <sz val="18"/>
        <color rgb="FF000000"/>
        <rFont val="方正小标宋简体"/>
        <charset val="134"/>
      </rPr>
      <t>年空港新城国有资本经营预算收支决算表</t>
    </r>
  </si>
  <si>
    <r>
      <rPr>
        <sz val="10"/>
        <color theme="1"/>
        <rFont val="宋体"/>
        <charset val="134"/>
      </rPr>
      <t>一、利润收入</t>
    </r>
  </si>
  <si>
    <r>
      <rPr>
        <sz val="10"/>
        <color theme="1"/>
        <rFont val="宋体"/>
        <charset val="134"/>
      </rPr>
      <t>一、国有资本经营预算支出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</si>
  <si>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 xml:space="preserve">  1</t>
    </r>
    <r>
      <rPr>
        <sz val="10"/>
        <color theme="1"/>
        <rFont val="宋体"/>
        <charset val="134"/>
      </rPr>
      <t>、纺织轻工企业利润收入</t>
    </r>
  </si>
  <si>
    <r>
      <rPr>
        <sz val="10"/>
        <color theme="1"/>
        <rFont val="Times New Roman"/>
        <charset val="134"/>
      </rPr>
      <t xml:space="preserve">  1</t>
    </r>
    <r>
      <rPr>
        <sz val="10"/>
        <color theme="1"/>
        <rFont val="宋体"/>
        <charset val="134"/>
      </rPr>
      <t>、解决历史遗留问题及改革成本支出</t>
    </r>
  </si>
  <si>
    <r>
      <rPr>
        <sz val="10"/>
        <color theme="1"/>
        <rFont val="Times New Roman"/>
        <charset val="134"/>
      </rPr>
      <t xml:space="preserve">  2</t>
    </r>
    <r>
      <rPr>
        <sz val="10"/>
        <color theme="1"/>
        <rFont val="宋体"/>
        <charset val="134"/>
      </rPr>
      <t>、投资服务企业利润收入</t>
    </r>
  </si>
  <si>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>厂办大集体改革支出</t>
    </r>
  </si>
  <si>
    <r>
      <rPr>
        <sz val="10"/>
        <color theme="1"/>
        <rFont val="Times New Roman"/>
        <charset val="134"/>
      </rPr>
      <t xml:space="preserve">  3</t>
    </r>
    <r>
      <rPr>
        <sz val="10"/>
        <color theme="1"/>
        <rFont val="宋体"/>
        <charset val="134"/>
      </rPr>
      <t>、建筑施工企业利润收入</t>
    </r>
  </si>
  <si>
    <r>
      <rPr>
        <sz val="10"/>
        <color theme="1"/>
        <rFont val="Times New Roman"/>
        <charset val="134"/>
      </rPr>
      <t xml:space="preserve">  2</t>
    </r>
    <r>
      <rPr>
        <sz val="10"/>
        <color theme="1"/>
        <rFont val="宋体"/>
        <charset val="134"/>
      </rPr>
      <t>、国有企业资本金注入</t>
    </r>
  </si>
  <si>
    <r>
      <rPr>
        <sz val="10"/>
        <color theme="1"/>
        <rFont val="Times New Roman"/>
        <charset val="134"/>
      </rPr>
      <t xml:space="preserve">  4</t>
    </r>
    <r>
      <rPr>
        <sz val="10"/>
        <color theme="1"/>
        <rFont val="宋体"/>
        <charset val="134"/>
      </rPr>
      <t>、其他国有资本经营预算企业利润收入</t>
    </r>
  </si>
  <si>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>国有经济结构调整支出</t>
    </r>
    <r>
      <rPr>
        <sz val="10"/>
        <rFont val="Times New Roman"/>
        <charset val="134"/>
      </rPr>
      <t xml:space="preserve">   </t>
    </r>
  </si>
  <si>
    <r>
      <rPr>
        <sz val="10"/>
        <color theme="1"/>
        <rFont val="宋体"/>
        <charset val="134"/>
      </rPr>
      <t>二、产权转让收入</t>
    </r>
  </si>
  <si>
    <r>
      <rPr>
        <sz val="10"/>
        <color theme="1"/>
        <rFont val="Times New Roman"/>
        <charset val="134"/>
      </rPr>
      <t xml:space="preserve">  3</t>
    </r>
    <r>
      <rPr>
        <sz val="10"/>
        <color theme="1"/>
        <rFont val="宋体"/>
        <charset val="134"/>
      </rPr>
      <t>、其他国有资本经营预算支出</t>
    </r>
  </si>
  <si>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其他国有资本经营预算企业产权转让收入</t>
    </r>
  </si>
  <si>
    <r>
      <rPr>
        <b/>
        <sz val="10"/>
        <rFont val="宋体"/>
        <charset val="134"/>
      </rPr>
      <t>国有资本经营预算收入小计</t>
    </r>
  </si>
  <si>
    <r>
      <rPr>
        <b/>
        <sz val="10"/>
        <rFont val="宋体"/>
        <charset val="134"/>
      </rPr>
      <t>国有资本经营预算支出小计</t>
    </r>
  </si>
  <si>
    <r>
      <rPr>
        <b/>
        <sz val="10"/>
        <rFont val="宋体"/>
        <charset val="134"/>
      </rPr>
      <t>转移性收入</t>
    </r>
  </si>
  <si>
    <r>
      <rPr>
        <b/>
        <sz val="10"/>
        <rFont val="宋体"/>
        <charset val="134"/>
      </rPr>
      <t>转移性支出</t>
    </r>
  </si>
  <si>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宋体"/>
        <charset val="134"/>
      </rPr>
      <t>国有资本经营预算转移支付收入</t>
    </r>
  </si>
  <si>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结转下年支出</t>
    </r>
  </si>
  <si>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宋体"/>
        <charset val="134"/>
      </rPr>
      <t>上年结余收入</t>
    </r>
  </si>
  <si>
    <r>
      <rPr>
        <b/>
        <sz val="10"/>
        <rFont val="宋体"/>
        <charset val="134"/>
      </rPr>
      <t>国有资本经营预算收入总计</t>
    </r>
  </si>
  <si>
    <r>
      <rPr>
        <b/>
        <sz val="10"/>
        <rFont val="宋体"/>
        <charset val="134"/>
      </rPr>
      <t>国有资本经营预算支出总计</t>
    </r>
  </si>
  <si>
    <r>
      <rPr>
        <sz val="12"/>
        <color theme="1"/>
        <rFont val="宋体"/>
        <charset val="134"/>
      </rPr>
      <t>表十二</t>
    </r>
  </si>
  <si>
    <r>
      <rPr>
        <b/>
        <sz val="18"/>
        <color rgb="FF000000"/>
        <rFont val="Times New Roman"/>
        <charset val="134"/>
      </rPr>
      <t>2021</t>
    </r>
    <r>
      <rPr>
        <b/>
        <sz val="18"/>
        <color rgb="FF000000"/>
        <rFont val="宋体"/>
        <charset val="134"/>
      </rPr>
      <t>年空港新城地方政府一般债务限额和余额情况表</t>
    </r>
  </si>
  <si>
    <r>
      <rPr>
        <b/>
        <sz val="10"/>
        <color theme="1"/>
        <rFont val="宋体"/>
        <charset val="134"/>
      </rPr>
      <t>项</t>
    </r>
    <r>
      <rPr>
        <b/>
        <sz val="10"/>
        <color theme="1"/>
        <rFont val="Times New Roman"/>
        <charset val="134"/>
      </rPr>
      <t>           </t>
    </r>
    <r>
      <rPr>
        <b/>
        <sz val="10"/>
        <color theme="1"/>
        <rFont val="宋体"/>
        <charset val="134"/>
      </rPr>
      <t>目</t>
    </r>
  </si>
  <si>
    <r>
      <rPr>
        <b/>
        <sz val="10"/>
        <color theme="1"/>
        <rFont val="宋体"/>
        <charset val="134"/>
      </rPr>
      <t>预算数</t>
    </r>
  </si>
  <si>
    <r>
      <rPr>
        <b/>
        <sz val="10"/>
        <color theme="1"/>
        <rFont val="宋体"/>
        <charset val="134"/>
      </rPr>
      <t>决算数</t>
    </r>
  </si>
  <si>
    <r>
      <rPr>
        <sz val="10"/>
        <color theme="1"/>
        <rFont val="宋体"/>
        <charset val="134"/>
      </rPr>
      <t>一、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年末地方政府一般债务余额实际数</t>
    </r>
  </si>
  <si>
    <r>
      <rPr>
        <sz val="10"/>
        <color theme="1"/>
        <rFont val="宋体"/>
        <charset val="134"/>
      </rPr>
      <t>二、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年末地方政府一般债务余额限额</t>
    </r>
  </si>
  <si>
    <r>
      <rPr>
        <sz val="10"/>
        <color theme="1"/>
        <rFont val="宋体"/>
        <charset val="134"/>
      </rPr>
      <t>三、因预算管理变化调整余额和限额</t>
    </r>
  </si>
  <si>
    <r>
      <rPr>
        <sz val="10"/>
        <color theme="1"/>
        <rFont val="宋体"/>
        <charset val="134"/>
      </rPr>
      <t>四、调整后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年末地方政府一般债务余额限额</t>
    </r>
  </si>
  <si>
    <r>
      <rPr>
        <sz val="10"/>
        <color theme="1"/>
        <rFont val="宋体"/>
        <charset val="134"/>
      </rPr>
      <t>五、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年地方政府一般债务转贷额</t>
    </r>
  </si>
  <si>
    <r>
      <rPr>
        <sz val="10"/>
        <color theme="1"/>
        <rFont val="宋体"/>
        <charset val="134"/>
      </rPr>
      <t>六、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年地方政府一般债务还本额</t>
    </r>
  </si>
  <si>
    <t>七、本年用其他方式化解的债务本金</t>
  </si>
  <si>
    <r>
      <rPr>
        <sz val="10"/>
        <color theme="1"/>
        <rFont val="宋体"/>
        <charset val="134"/>
      </rPr>
      <t>八、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年末地方政府一般债务余额实际数</t>
    </r>
  </si>
  <si>
    <r>
      <rPr>
        <sz val="12"/>
        <color theme="1"/>
        <rFont val="宋体"/>
        <charset val="134"/>
      </rPr>
      <t>表十三</t>
    </r>
  </si>
  <si>
    <r>
      <rPr>
        <b/>
        <sz val="18"/>
        <color rgb="FF000000"/>
        <rFont val="Times New Roman"/>
        <charset val="134"/>
      </rPr>
      <t>2021</t>
    </r>
    <r>
      <rPr>
        <b/>
        <sz val="18"/>
        <color rgb="FF000000"/>
        <rFont val="宋体"/>
        <charset val="134"/>
      </rPr>
      <t>年空港新城地方政府专项债务限额和余额情况表</t>
    </r>
  </si>
  <si>
    <r>
      <rPr>
        <sz val="10"/>
        <color theme="1"/>
        <rFont val="Times New Roman"/>
        <charset val="134"/>
      </rPr>
      <t>一、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年末地方政府专项债务余额实际数</t>
    </r>
  </si>
  <si>
    <r>
      <rPr>
        <sz val="10"/>
        <color theme="1"/>
        <rFont val="Times New Roman"/>
        <charset val="134"/>
      </rPr>
      <t>二、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年末地方政府专项债务余额限额</t>
    </r>
  </si>
  <si>
    <r>
      <rPr>
        <sz val="10"/>
        <color theme="1"/>
        <rFont val="Times New Roman"/>
        <charset val="134"/>
      </rPr>
      <t>四、调整后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年末地方政府专项债务余额限额</t>
    </r>
  </si>
  <si>
    <r>
      <rPr>
        <sz val="10"/>
        <color theme="1"/>
        <rFont val="宋体"/>
        <charset val="134"/>
      </rPr>
      <t>五、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年地方政府专项债务发行额</t>
    </r>
  </si>
  <si>
    <r>
      <rPr>
        <sz val="10"/>
        <color theme="1"/>
        <rFont val="宋体"/>
        <charset val="134"/>
      </rPr>
      <t>六、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年地方政府专项债务还本额</t>
    </r>
  </si>
  <si>
    <r>
      <rPr>
        <sz val="10"/>
        <color theme="1"/>
        <rFont val="宋体"/>
        <charset val="134"/>
      </rPr>
      <t>八、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年末地方政府专项债务余额实际数</t>
    </r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</si>
</sst>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  <numFmt numFmtId="177" formatCode="_ * #,##0_ ;_ * \-#,##0_ ;_ * &quot;-&quot;??_ ;_ @_ "/>
    <numFmt numFmtId="178" formatCode="0_);[Red]\(0\)"/>
    <numFmt numFmtId="179" formatCode="0_ "/>
    <numFmt numFmtId="180" formatCode="0.0_ "/>
  </numFmts>
  <fonts count="6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b/>
      <sz val="18"/>
      <color rgb="FF000000"/>
      <name val="Times New Roman"/>
      <charset val="134"/>
    </font>
    <font>
      <b/>
      <sz val="18"/>
      <color indexed="8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Times New Roman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1.5"/>
      <color theme="1"/>
      <name val="Times New Roman"/>
      <charset val="134"/>
    </font>
    <font>
      <sz val="12"/>
      <name val="宋体"/>
      <charset val="134"/>
    </font>
    <font>
      <b/>
      <sz val="18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8"/>
      <name val="Times New Roman"/>
      <charset val="134"/>
    </font>
    <font>
      <sz val="10"/>
      <name val="Arial"/>
      <charset val="0"/>
    </font>
    <font>
      <sz val="2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8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sz val="18"/>
      <color rgb="FF000000"/>
      <name val="宋体"/>
      <charset val="134"/>
    </font>
    <font>
      <b/>
      <sz val="18"/>
      <color rgb="FF000000"/>
      <name val="方正小标宋简体"/>
      <charset val="134"/>
    </font>
    <font>
      <b/>
      <sz val="18"/>
      <color theme="1"/>
      <name val="宋体"/>
      <charset val="134"/>
    </font>
    <font>
      <b/>
      <sz val="18"/>
      <color theme="1"/>
      <name val="方正小标宋简体"/>
      <charset val="134"/>
    </font>
    <font>
      <b/>
      <sz val="11.5"/>
      <color theme="1"/>
      <name val="宋体"/>
      <charset val="134"/>
    </font>
    <font>
      <sz val="10"/>
      <color indexed="8"/>
      <name val="宋体"/>
      <charset val="134"/>
    </font>
    <font>
      <sz val="18"/>
      <name val="方正小标宋简体"/>
      <charset val="134"/>
    </font>
    <font>
      <b/>
      <sz val="10"/>
      <name val="Arial Unicode MS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5" borderId="3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9" borderId="40" applyNumberFormat="0" applyFon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41" applyNumberFormat="0" applyFill="0" applyAlignment="0" applyProtection="0">
      <alignment vertical="center"/>
    </xf>
    <xf numFmtId="0" fontId="44" fillId="0" borderId="41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9" fillId="0" borderId="42" applyNumberFormat="0" applyFill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45" fillId="13" borderId="43" applyNumberFormat="0" applyAlignment="0" applyProtection="0">
      <alignment vertical="center"/>
    </xf>
    <xf numFmtId="0" fontId="46" fillId="13" borderId="39" applyNumberFormat="0" applyAlignment="0" applyProtection="0">
      <alignment vertical="center"/>
    </xf>
    <xf numFmtId="0" fontId="47" fillId="14" borderId="44" applyNumberFormat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48" fillId="0" borderId="45" applyNumberFormat="0" applyFill="0" applyAlignment="0" applyProtection="0">
      <alignment vertical="center"/>
    </xf>
    <xf numFmtId="0" fontId="49" fillId="0" borderId="46" applyNumberFormat="0" applyFill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1" fillId="0" borderId="0"/>
    <xf numFmtId="0" fontId="52" fillId="0" borderId="0" applyBorder="0"/>
    <xf numFmtId="0" fontId="0" fillId="0" borderId="0">
      <alignment vertical="center"/>
    </xf>
    <xf numFmtId="0" fontId="20" fillId="0" borderId="0" applyBorder="0">
      <alignment vertical="center"/>
    </xf>
  </cellStyleXfs>
  <cellXfs count="26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left" vertical="center"/>
    </xf>
    <xf numFmtId="176" fontId="2" fillId="0" borderId="5" xfId="0" applyNumberFormat="1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center" vertical="center"/>
    </xf>
    <xf numFmtId="0" fontId="6" fillId="0" borderId="4" xfId="0" applyFont="1" applyFill="1" applyBorder="1">
      <alignment vertical="center"/>
    </xf>
    <xf numFmtId="0" fontId="6" fillId="0" borderId="7" xfId="0" applyFont="1" applyFill="1" applyBorder="1">
      <alignment vertical="center"/>
    </xf>
    <xf numFmtId="176" fontId="2" fillId="0" borderId="8" xfId="0" applyNumberFormat="1" applyFont="1" applyFill="1" applyBorder="1" applyAlignment="1">
      <alignment horizontal="center" vertical="center"/>
    </xf>
    <xf numFmtId="176" fontId="2" fillId="0" borderId="9" xfId="0" applyNumberFormat="1" applyFont="1" applyFill="1" applyBorder="1" applyAlignment="1">
      <alignment horizontal="center" vertical="center"/>
    </xf>
    <xf numFmtId="0" fontId="6" fillId="0" borderId="10" xfId="0" applyFont="1" applyFill="1" applyBorder="1">
      <alignment vertical="center"/>
    </xf>
    <xf numFmtId="176" fontId="2" fillId="0" borderId="11" xfId="0" applyNumberFormat="1" applyFont="1" applyFill="1" applyBorder="1" applyAlignment="1">
      <alignment horizontal="center" vertical="center"/>
    </xf>
    <xf numFmtId="0" fontId="2" fillId="0" borderId="4" xfId="0" applyFont="1" applyFill="1" applyBorder="1">
      <alignment vertical="center"/>
    </xf>
    <xf numFmtId="0" fontId="2" fillId="0" borderId="5" xfId="0" applyFont="1" applyFill="1" applyBorder="1" applyAlignment="1">
      <alignment horizontal="center" vertical="center"/>
    </xf>
    <xf numFmtId="0" fontId="6" fillId="0" borderId="12" xfId="0" applyFont="1" applyFill="1" applyBorder="1">
      <alignment vertical="center"/>
    </xf>
    <xf numFmtId="0" fontId="2" fillId="0" borderId="13" xfId="0" applyFont="1" applyFill="1" applyBorder="1" applyAlignment="1">
      <alignment horizontal="center" vertical="center"/>
    </xf>
    <xf numFmtId="176" fontId="2" fillId="0" borderId="14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7" fillId="0" borderId="0" xfId="0" applyFont="1" applyFill="1" applyAlignment="1"/>
    <xf numFmtId="0" fontId="8" fillId="0" borderId="0" xfId="0" applyFont="1" applyFill="1" applyAlignment="1">
      <alignment horizontal="left"/>
    </xf>
    <xf numFmtId="0" fontId="9" fillId="0" borderId="15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8" xfId="50" applyFont="1" applyFill="1" applyBorder="1" applyAlignment="1">
      <alignment horizontal="center" vertical="center"/>
    </xf>
    <xf numFmtId="0" fontId="9" fillId="0" borderId="8" xfId="50" applyFont="1" applyFill="1" applyBorder="1" applyAlignment="1" applyProtection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2" fillId="0" borderId="10" xfId="50" applyFont="1" applyFill="1" applyBorder="1" applyAlignment="1">
      <alignment horizontal="left" vertical="center" wrapText="1"/>
    </xf>
    <xf numFmtId="179" fontId="10" fillId="0" borderId="11" xfId="50" applyNumberFormat="1" applyFont="1" applyFill="1" applyBorder="1" applyAlignment="1">
      <alignment horizontal="right" vertical="center" wrapText="1"/>
    </xf>
    <xf numFmtId="180" fontId="10" fillId="0" borderId="11" xfId="11" applyNumberFormat="1" applyFont="1" applyFill="1" applyBorder="1" applyAlignment="1">
      <alignment horizontal="right" vertical="center" wrapText="1"/>
    </xf>
    <xf numFmtId="0" fontId="2" fillId="0" borderId="11" xfId="0" applyFont="1" applyFill="1" applyBorder="1" applyAlignment="1">
      <alignment horizontal="justify" vertical="center" wrapText="1"/>
    </xf>
    <xf numFmtId="0" fontId="2" fillId="0" borderId="4" xfId="50" applyFont="1" applyFill="1" applyBorder="1" applyAlignment="1">
      <alignment horizontal="left" vertical="center" wrapText="1"/>
    </xf>
    <xf numFmtId="179" fontId="10" fillId="0" borderId="5" xfId="0" applyNumberFormat="1" applyFont="1" applyFill="1" applyBorder="1" applyAlignment="1">
      <alignment horizontal="right" vertical="center" wrapText="1"/>
    </xf>
    <xf numFmtId="179" fontId="10" fillId="0" borderId="5" xfId="50" applyNumberFormat="1" applyFont="1" applyFill="1" applyBorder="1" applyAlignment="1">
      <alignment horizontal="right" vertical="center" wrapText="1"/>
    </xf>
    <xf numFmtId="180" fontId="10" fillId="0" borderId="5" xfId="11" applyNumberFormat="1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10" fillId="0" borderId="5" xfId="0" applyFont="1" applyFill="1" applyBorder="1" applyAlignment="1">
      <alignment horizontal="justify" vertical="center" wrapText="1"/>
    </xf>
    <xf numFmtId="9" fontId="10" fillId="0" borderId="5" xfId="11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right" vertical="center" wrapText="1"/>
    </xf>
    <xf numFmtId="179" fontId="10" fillId="0" borderId="5" xfId="0" applyNumberFormat="1" applyFont="1" applyFill="1" applyBorder="1" applyAlignment="1"/>
    <xf numFmtId="0" fontId="10" fillId="0" borderId="5" xfId="0" applyFont="1" applyFill="1" applyBorder="1" applyAlignment="1"/>
    <xf numFmtId="0" fontId="9" fillId="0" borderId="4" xfId="0" applyFont="1" applyFill="1" applyBorder="1" applyAlignment="1">
      <alignment horizontal="center" vertical="center" wrapText="1"/>
    </xf>
    <xf numFmtId="179" fontId="9" fillId="0" borderId="5" xfId="0" applyNumberFormat="1" applyFont="1" applyFill="1" applyBorder="1" applyAlignment="1">
      <alignment horizontal="right" vertical="center" wrapText="1"/>
    </xf>
    <xf numFmtId="180" fontId="9" fillId="0" borderId="5" xfId="11" applyNumberFormat="1" applyFont="1" applyFill="1" applyBorder="1" applyAlignment="1">
      <alignment horizontal="right" vertical="center" wrapText="1"/>
    </xf>
    <xf numFmtId="0" fontId="9" fillId="0" borderId="5" xfId="0" applyFont="1" applyFill="1" applyBorder="1" applyAlignment="1">
      <alignment horizontal="center" vertical="center" wrapText="1"/>
    </xf>
    <xf numFmtId="179" fontId="9" fillId="0" borderId="5" xfId="50" applyNumberFormat="1" applyFont="1" applyFill="1" applyBorder="1" applyAlignment="1">
      <alignment horizontal="right" vertical="center" wrapText="1"/>
    </xf>
    <xf numFmtId="49" fontId="9" fillId="0" borderId="4" xfId="49" applyNumberFormat="1" applyFont="1" applyFill="1" applyBorder="1" applyAlignment="1" applyProtection="1">
      <alignment horizontal="left" vertical="center"/>
    </xf>
    <xf numFmtId="0" fontId="5" fillId="0" borderId="5" xfId="0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right" vertical="center"/>
    </xf>
    <xf numFmtId="49" fontId="9" fillId="0" borderId="5" xfId="49" applyNumberFormat="1" applyFont="1" applyFill="1" applyBorder="1" applyAlignment="1" applyProtection="1">
      <alignment horizontal="left" vertical="center"/>
    </xf>
    <xf numFmtId="0" fontId="2" fillId="0" borderId="4" xfId="50" applyFont="1" applyFill="1" applyBorder="1" applyAlignment="1">
      <alignment horizontal="left" vertical="center"/>
    </xf>
    <xf numFmtId="49" fontId="2" fillId="0" borderId="4" xfId="49" applyNumberFormat="1" applyFont="1" applyFill="1" applyBorder="1" applyAlignment="1" applyProtection="1">
      <alignment horizontal="left" vertical="center"/>
    </xf>
    <xf numFmtId="0" fontId="9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right" vertical="center"/>
    </xf>
    <xf numFmtId="179" fontId="9" fillId="0" borderId="8" xfId="0" applyNumberFormat="1" applyFont="1" applyFill="1" applyBorder="1" applyAlignment="1">
      <alignment horizontal="right" vertical="center" wrapText="1"/>
    </xf>
    <xf numFmtId="0" fontId="2" fillId="0" borderId="8" xfId="0" applyFont="1" applyFill="1" applyBorder="1" applyAlignment="1">
      <alignment horizontal="right" vertical="center"/>
    </xf>
    <xf numFmtId="0" fontId="9" fillId="0" borderId="8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 wrapText="1"/>
    </xf>
    <xf numFmtId="180" fontId="10" fillId="0" borderId="11" xfId="0" applyNumberFormat="1" applyFont="1" applyFill="1" applyBorder="1" applyAlignment="1">
      <alignment vertical="center"/>
    </xf>
    <xf numFmtId="180" fontId="10" fillId="0" borderId="20" xfId="11" applyNumberFormat="1" applyFont="1" applyFill="1" applyBorder="1" applyAlignment="1">
      <alignment horizontal="right" vertical="center" wrapText="1"/>
    </xf>
    <xf numFmtId="180" fontId="10" fillId="0" borderId="5" xfId="0" applyNumberFormat="1" applyFont="1" applyFill="1" applyBorder="1" applyAlignment="1">
      <alignment vertical="center"/>
    </xf>
    <xf numFmtId="180" fontId="10" fillId="0" borderId="6" xfId="11" applyNumberFormat="1" applyFont="1" applyFill="1" applyBorder="1" applyAlignment="1">
      <alignment horizontal="right" vertical="center" wrapText="1"/>
    </xf>
    <xf numFmtId="180" fontId="9" fillId="0" borderId="5" xfId="0" applyNumberFormat="1" applyFont="1" applyFill="1" applyBorder="1" applyAlignment="1">
      <alignment vertical="center"/>
    </xf>
    <xf numFmtId="0" fontId="10" fillId="0" borderId="6" xfId="0" applyFont="1" applyFill="1" applyBorder="1" applyAlignment="1"/>
    <xf numFmtId="180" fontId="9" fillId="0" borderId="6" xfId="11" applyNumberFormat="1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horizontal="right" vertical="center"/>
    </xf>
    <xf numFmtId="9" fontId="2" fillId="0" borderId="6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right" vertical="center"/>
    </xf>
    <xf numFmtId="0" fontId="11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9" fillId="0" borderId="21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2" fillId="0" borderId="23" xfId="5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center" wrapText="1"/>
    </xf>
    <xf numFmtId="0" fontId="2" fillId="0" borderId="11" xfId="0" applyFont="1" applyFill="1" applyBorder="1" applyAlignment="1">
      <alignment vertical="center"/>
    </xf>
    <xf numFmtId="178" fontId="10" fillId="0" borderId="11" xfId="0" applyNumberFormat="1" applyFont="1" applyFill="1" applyBorder="1" applyAlignment="1">
      <alignment vertical="center"/>
    </xf>
    <xf numFmtId="179" fontId="10" fillId="0" borderId="11" xfId="0" applyNumberFormat="1" applyFont="1" applyFill="1" applyBorder="1" applyAlignment="1">
      <alignment vertical="center"/>
    </xf>
    <xf numFmtId="0" fontId="2" fillId="0" borderId="12" xfId="5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wrapText="1"/>
    </xf>
    <xf numFmtId="0" fontId="2" fillId="0" borderId="5" xfId="0" applyFont="1" applyFill="1" applyBorder="1" applyAlignment="1">
      <alignment horizontal="left" vertical="center"/>
    </xf>
    <xf numFmtId="178" fontId="10" fillId="0" borderId="5" xfId="0" applyNumberFormat="1" applyFont="1" applyFill="1" applyBorder="1" applyAlignment="1">
      <alignment vertical="center"/>
    </xf>
    <xf numFmtId="179" fontId="10" fillId="0" borderId="5" xfId="0" applyNumberFormat="1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12" xfId="50" applyFont="1" applyFill="1" applyBorder="1" applyAlignment="1">
      <alignment horizontal="left" vertical="center" wrapText="1"/>
    </xf>
    <xf numFmtId="0" fontId="2" fillId="0" borderId="13" xfId="50" applyFont="1" applyFill="1" applyBorder="1" applyAlignment="1">
      <alignment horizontal="left" vertical="center"/>
    </xf>
    <xf numFmtId="178" fontId="9" fillId="0" borderId="5" xfId="0" applyNumberFormat="1" applyFont="1" applyFill="1" applyBorder="1" applyAlignment="1">
      <alignment horizontal="righ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horizontal="center" wrapText="1"/>
    </xf>
    <xf numFmtId="0" fontId="9" fillId="0" borderId="8" xfId="0" applyFont="1" applyFill="1" applyBorder="1" applyAlignment="1">
      <alignment horizontal="right" vertical="center"/>
    </xf>
    <xf numFmtId="179" fontId="7" fillId="0" borderId="0" xfId="0" applyNumberFormat="1" applyFont="1" applyFill="1" applyAlignment="1"/>
    <xf numFmtId="0" fontId="2" fillId="0" borderId="0" xfId="0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center" vertical="center"/>
    </xf>
    <xf numFmtId="180" fontId="10" fillId="0" borderId="20" xfId="0" applyNumberFormat="1" applyFont="1" applyFill="1" applyBorder="1" applyAlignment="1">
      <alignment vertical="center"/>
    </xf>
    <xf numFmtId="180" fontId="10" fillId="0" borderId="6" xfId="0" applyNumberFormat="1" applyFont="1" applyFill="1" applyBorder="1" applyAlignment="1">
      <alignment vertical="center"/>
    </xf>
    <xf numFmtId="180" fontId="9" fillId="0" borderId="6" xfId="0" applyNumberFormat="1" applyFont="1" applyFill="1" applyBorder="1" applyAlignment="1">
      <alignment vertical="center"/>
    </xf>
    <xf numFmtId="0" fontId="10" fillId="0" borderId="6" xfId="0" applyFont="1" applyFill="1" applyBorder="1" applyAlignment="1">
      <alignment horizontal="right" vertical="center"/>
    </xf>
    <xf numFmtId="0" fontId="9" fillId="0" borderId="9" xfId="0" applyFont="1" applyFill="1" applyBorder="1" applyAlignment="1">
      <alignment horizontal="right" vertical="center"/>
    </xf>
    <xf numFmtId="0" fontId="8" fillId="0" borderId="0" xfId="0" applyFont="1" applyFill="1">
      <alignment vertical="center"/>
    </xf>
    <xf numFmtId="43" fontId="7" fillId="0" borderId="25" xfId="8" applyFont="1" applyFill="1" applyBorder="1" applyAlignment="1" applyProtection="1">
      <alignment vertical="center" wrapText="1"/>
      <protection locked="0"/>
    </xf>
    <xf numFmtId="43" fontId="10" fillId="0" borderId="25" xfId="8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left" vertical="center" wrapText="1"/>
      <protection locked="0"/>
    </xf>
    <xf numFmtId="3" fontId="5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vertical="center" wrapText="1"/>
      <protection locked="0"/>
    </xf>
    <xf numFmtId="3" fontId="5" fillId="0" borderId="3" xfId="0" applyNumberFormat="1" applyFont="1" applyFill="1" applyBorder="1" applyAlignment="1">
      <alignment horizontal="center" vertical="center"/>
    </xf>
    <xf numFmtId="0" fontId="10" fillId="0" borderId="10" xfId="0" applyFont="1" applyFill="1" applyBorder="1" applyAlignment="1" applyProtection="1">
      <alignment horizontal="left" vertical="center" wrapText="1"/>
      <protection locked="0"/>
    </xf>
    <xf numFmtId="3" fontId="2" fillId="0" borderId="11" xfId="0" applyNumberFormat="1" applyFont="1" applyFill="1" applyBorder="1" applyAlignment="1">
      <alignment horizontal="center" vertical="center"/>
    </xf>
    <xf numFmtId="0" fontId="10" fillId="0" borderId="11" xfId="0" applyFont="1" applyFill="1" applyBorder="1" applyAlignment="1" applyProtection="1">
      <alignment vertical="center" wrapText="1"/>
      <protection locked="0"/>
    </xf>
    <xf numFmtId="3" fontId="2" fillId="0" borderId="20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 applyProtection="1">
      <alignment horizontal="left" vertical="center" wrapText="1"/>
      <protection locked="0"/>
    </xf>
    <xf numFmtId="3" fontId="2" fillId="0" borderId="5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 applyProtection="1">
      <alignment vertical="center" wrapText="1"/>
      <protection locked="0"/>
    </xf>
    <xf numFmtId="3" fontId="2" fillId="0" borderId="6" xfId="0" applyNumberFormat="1" applyFont="1" applyFill="1" applyBorder="1" applyAlignment="1">
      <alignment horizontal="center" vertical="center"/>
    </xf>
    <xf numFmtId="0" fontId="10" fillId="0" borderId="13" xfId="0" applyFont="1" applyFill="1" applyBorder="1" applyAlignment="1" applyProtection="1">
      <alignment vertical="center" wrapText="1"/>
      <protection locked="0"/>
    </xf>
    <xf numFmtId="3" fontId="2" fillId="0" borderId="14" xfId="0" applyNumberFormat="1" applyFont="1" applyFill="1" applyBorder="1" applyAlignment="1">
      <alignment horizontal="center" vertical="center"/>
    </xf>
    <xf numFmtId="0" fontId="12" fillId="0" borderId="12" xfId="0" applyFont="1" applyFill="1" applyBorder="1" applyAlignment="1" applyProtection="1">
      <alignment horizontal="left" vertical="center" wrapText="1"/>
      <protection locked="0"/>
    </xf>
    <xf numFmtId="0" fontId="12" fillId="0" borderId="7" xfId="0" applyFont="1" applyFill="1" applyBorder="1" applyAlignment="1" applyProtection="1">
      <alignment horizontal="left" vertical="center" wrapText="1"/>
      <protection locked="0"/>
    </xf>
    <xf numFmtId="3" fontId="2" fillId="0" borderId="8" xfId="0" applyNumberFormat="1" applyFont="1" applyFill="1" applyBorder="1" applyAlignment="1">
      <alignment horizontal="center" vertical="center"/>
    </xf>
    <xf numFmtId="0" fontId="13" fillId="0" borderId="26" xfId="0" applyFont="1" applyFill="1" applyBorder="1" applyAlignment="1" applyProtection="1">
      <alignment vertical="center" wrapText="1"/>
      <protection locked="0"/>
    </xf>
    <xf numFmtId="3" fontId="5" fillId="0" borderId="9" xfId="0" applyNumberFormat="1" applyFont="1" applyFill="1" applyBorder="1" applyAlignment="1">
      <alignment horizontal="center" vertical="center"/>
    </xf>
    <xf numFmtId="177" fontId="0" fillId="0" borderId="0" xfId="0" applyNumberFormat="1" applyFill="1">
      <alignment vertical="center"/>
    </xf>
    <xf numFmtId="0" fontId="14" fillId="0" borderId="0" xfId="51" applyFont="1">
      <alignment vertical="center"/>
    </xf>
    <xf numFmtId="0" fontId="15" fillId="0" borderId="0" xfId="51" applyFont="1">
      <alignment vertical="center"/>
    </xf>
    <xf numFmtId="0" fontId="2" fillId="0" borderId="0" xfId="51" applyFont="1">
      <alignment vertical="center"/>
    </xf>
    <xf numFmtId="0" fontId="16" fillId="0" borderId="0" xfId="51" applyFont="1" applyAlignment="1">
      <alignment horizontal="center" vertical="center"/>
    </xf>
    <xf numFmtId="0" fontId="17" fillId="0" borderId="5" xfId="51" applyFont="1" applyBorder="1" applyAlignment="1">
      <alignment horizontal="center" vertical="center"/>
    </xf>
    <xf numFmtId="176" fontId="17" fillId="0" borderId="5" xfId="51" applyNumberFormat="1" applyFont="1" applyBorder="1" applyAlignment="1">
      <alignment horizontal="center" vertical="center"/>
    </xf>
    <xf numFmtId="176" fontId="5" fillId="0" borderId="5" xfId="51" applyNumberFormat="1" applyFont="1" applyBorder="1" applyAlignment="1">
      <alignment horizontal="center" vertical="center"/>
    </xf>
    <xf numFmtId="176" fontId="2" fillId="0" borderId="5" xfId="51" applyNumberFormat="1" applyFont="1" applyFill="1" applyBorder="1" applyAlignment="1">
      <alignment vertical="center"/>
    </xf>
    <xf numFmtId="176" fontId="2" fillId="0" borderId="5" xfId="51" applyNumberFormat="1" applyFont="1" applyBorder="1" applyAlignment="1">
      <alignment horizontal="center" vertical="center"/>
    </xf>
    <xf numFmtId="176" fontId="2" fillId="0" borderId="5" xfId="51" applyNumberFormat="1" applyFont="1" applyBorder="1" applyAlignment="1">
      <alignment vertical="center"/>
    </xf>
    <xf numFmtId="0" fontId="14" fillId="0" borderId="5" xfId="51" applyFont="1" applyBorder="1">
      <alignment vertical="center"/>
    </xf>
    <xf numFmtId="0" fontId="14" fillId="0" borderId="0" xfId="0" applyFont="1" applyFill="1">
      <alignment vertical="center"/>
    </xf>
    <xf numFmtId="0" fontId="18" fillId="0" borderId="0" xfId="0" applyFont="1" applyFill="1" applyAlignment="1">
      <alignment vertical="center"/>
    </xf>
    <xf numFmtId="178" fontId="14" fillId="0" borderId="0" xfId="0" applyNumberFormat="1" applyFont="1" applyFill="1">
      <alignment vertical="center"/>
    </xf>
    <xf numFmtId="9" fontId="14" fillId="0" borderId="0" xfId="0" applyNumberFormat="1" applyFont="1" applyFill="1">
      <alignment vertical="center"/>
    </xf>
    <xf numFmtId="178" fontId="2" fillId="0" borderId="0" xfId="0" applyNumberFormat="1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 applyProtection="1">
      <alignment horizontal="center" vertical="center"/>
    </xf>
    <xf numFmtId="0" fontId="12" fillId="2" borderId="16" xfId="0" applyNumberFormat="1" applyFont="1" applyFill="1" applyBorder="1" applyAlignment="1" applyProtection="1">
      <alignment horizontal="center" vertical="center"/>
    </xf>
    <xf numFmtId="0" fontId="12" fillId="2" borderId="17" xfId="0" applyNumberFormat="1" applyFont="1" applyFill="1" applyBorder="1" applyAlignment="1" applyProtection="1">
      <alignment horizontal="center" vertical="center"/>
    </xf>
    <xf numFmtId="0" fontId="12" fillId="2" borderId="28" xfId="0" applyNumberFormat="1" applyFont="1" applyFill="1" applyBorder="1" applyAlignment="1" applyProtection="1">
      <alignment horizontal="center" vertical="center"/>
    </xf>
    <xf numFmtId="0" fontId="12" fillId="2" borderId="19" xfId="0" applyNumberFormat="1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12" fillId="2" borderId="8" xfId="0" applyNumberFormat="1" applyFont="1" applyFill="1" applyBorder="1" applyAlignment="1" applyProtection="1">
      <alignment horizontal="center" vertical="center"/>
    </xf>
    <xf numFmtId="0" fontId="12" fillId="2" borderId="26" xfId="0" applyNumberFormat="1" applyFont="1" applyFill="1" applyBorder="1" applyAlignment="1" applyProtection="1">
      <alignment horizontal="center" vertical="center"/>
    </xf>
    <xf numFmtId="0" fontId="12" fillId="2" borderId="9" xfId="0" applyNumberFormat="1" applyFont="1" applyFill="1" applyBorder="1" applyAlignment="1" applyProtection="1">
      <alignment horizontal="center" vertical="center"/>
    </xf>
    <xf numFmtId="0" fontId="10" fillId="0" borderId="10" xfId="0" applyNumberFormat="1" applyFont="1" applyFill="1" applyBorder="1" applyAlignment="1" applyProtection="1">
      <alignment vertical="center"/>
    </xf>
    <xf numFmtId="3" fontId="12" fillId="3" borderId="11" xfId="0" applyNumberFormat="1" applyFont="1" applyFill="1" applyBorder="1" applyAlignment="1" applyProtection="1">
      <alignment horizontal="right" vertical="center"/>
    </xf>
    <xf numFmtId="9" fontId="12" fillId="3" borderId="11" xfId="0" applyNumberFormat="1" applyFont="1" applyFill="1" applyBorder="1" applyAlignment="1" applyProtection="1">
      <alignment horizontal="right" vertical="center"/>
    </xf>
    <xf numFmtId="3" fontId="12" fillId="3" borderId="20" xfId="0" applyNumberFormat="1" applyFont="1" applyFill="1" applyBorder="1" applyAlignment="1" applyProtection="1">
      <alignment horizontal="right" vertical="center"/>
    </xf>
    <xf numFmtId="0" fontId="10" fillId="0" borderId="4" xfId="0" applyNumberFormat="1" applyFont="1" applyFill="1" applyBorder="1" applyAlignment="1" applyProtection="1">
      <alignment vertical="center"/>
    </xf>
    <xf numFmtId="3" fontId="12" fillId="3" borderId="5" xfId="0" applyNumberFormat="1" applyFont="1" applyFill="1" applyBorder="1" applyAlignment="1" applyProtection="1">
      <alignment horizontal="right" vertical="center"/>
    </xf>
    <xf numFmtId="9" fontId="12" fillId="3" borderId="5" xfId="0" applyNumberFormat="1" applyFont="1" applyFill="1" applyBorder="1" applyAlignment="1" applyProtection="1">
      <alignment horizontal="right" vertical="center"/>
    </xf>
    <xf numFmtId="3" fontId="12" fillId="3" borderId="6" xfId="0" applyNumberFormat="1" applyFont="1" applyFill="1" applyBorder="1" applyAlignment="1" applyProtection="1">
      <alignment horizontal="right" vertical="center"/>
    </xf>
    <xf numFmtId="9" fontId="12" fillId="3" borderId="6" xfId="0" applyNumberFormat="1" applyFont="1" applyFill="1" applyBorder="1" applyAlignment="1" applyProtection="1">
      <alignment horizontal="right" vertical="center"/>
    </xf>
    <xf numFmtId="176" fontId="14" fillId="0" borderId="0" xfId="0" applyNumberFormat="1" applyFont="1" applyFill="1">
      <alignment vertical="center"/>
    </xf>
    <xf numFmtId="176" fontId="5" fillId="0" borderId="4" xfId="0" applyNumberFormat="1" applyFont="1" applyFill="1" applyBorder="1" applyAlignment="1">
      <alignment horizontal="center" vertical="center" wrapText="1"/>
    </xf>
    <xf numFmtId="3" fontId="13" fillId="3" borderId="5" xfId="0" applyNumberFormat="1" applyFont="1" applyFill="1" applyBorder="1" applyAlignment="1" applyProtection="1">
      <alignment horizontal="right" vertical="center"/>
    </xf>
    <xf numFmtId="9" fontId="13" fillId="3" borderId="5" xfId="0" applyNumberFormat="1" applyFont="1" applyFill="1" applyBorder="1" applyAlignment="1" applyProtection="1">
      <alignment horizontal="right" vertical="center"/>
    </xf>
    <xf numFmtId="9" fontId="13" fillId="3" borderId="6" xfId="0" applyNumberFormat="1" applyFont="1" applyFill="1" applyBorder="1" applyAlignment="1" applyProtection="1">
      <alignment horizontal="right" vertical="center"/>
    </xf>
    <xf numFmtId="0" fontId="19" fillId="0" borderId="7" xfId="0" applyFont="1" applyFill="1" applyBorder="1" applyAlignment="1">
      <alignment horizontal="center" vertical="center" wrapText="1"/>
    </xf>
    <xf numFmtId="3" fontId="13" fillId="3" borderId="8" xfId="0" applyNumberFormat="1" applyFont="1" applyFill="1" applyBorder="1" applyAlignment="1" applyProtection="1">
      <alignment horizontal="right" vertical="center"/>
    </xf>
    <xf numFmtId="9" fontId="13" fillId="3" borderId="8" xfId="0" applyNumberFormat="1" applyFont="1" applyFill="1" applyBorder="1" applyAlignment="1" applyProtection="1">
      <alignment horizontal="right" vertical="center"/>
    </xf>
    <xf numFmtId="9" fontId="13" fillId="3" borderId="9" xfId="0" applyNumberFormat="1" applyFont="1" applyFill="1" applyBorder="1" applyAlignment="1" applyProtection="1">
      <alignment horizontal="right" vertical="center"/>
    </xf>
    <xf numFmtId="0" fontId="20" fillId="0" borderId="0" xfId="0" applyFont="1" applyFill="1" applyBorder="1" applyAlignment="1"/>
    <xf numFmtId="0" fontId="20" fillId="0" borderId="0" xfId="0" applyFont="1" applyAlignment="1"/>
    <xf numFmtId="0" fontId="12" fillId="0" borderId="0" xfId="0" applyFont="1" applyFill="1" applyBorder="1" applyAlignment="1"/>
    <xf numFmtId="0" fontId="21" fillId="0" borderId="0" xfId="0" applyNumberFormat="1" applyFont="1" applyFill="1" applyBorder="1" applyAlignment="1" applyProtection="1">
      <alignment horizontal="center" vertical="center"/>
    </xf>
    <xf numFmtId="0" fontId="12" fillId="0" borderId="0" xfId="0" applyNumberFormat="1" applyFont="1" applyFill="1" applyBorder="1" applyAlignment="1" applyProtection="1">
      <alignment horizontal="right" vertical="center"/>
    </xf>
    <xf numFmtId="0" fontId="12" fillId="2" borderId="27" xfId="0" applyNumberFormat="1" applyFont="1" applyFill="1" applyBorder="1" applyAlignment="1" applyProtection="1">
      <alignment horizontal="center" vertical="center"/>
    </xf>
    <xf numFmtId="0" fontId="12" fillId="2" borderId="7" xfId="0" applyNumberFormat="1" applyFont="1" applyFill="1" applyBorder="1" applyAlignment="1" applyProtection="1">
      <alignment horizontal="center" vertical="center"/>
    </xf>
    <xf numFmtId="0" fontId="12" fillId="2" borderId="4" xfId="0" applyNumberFormat="1" applyFont="1" applyFill="1" applyBorder="1" applyAlignment="1" applyProtection="1">
      <alignment vertical="center"/>
    </xf>
    <xf numFmtId="9" fontId="12" fillId="3" borderId="20" xfId="0" applyNumberFormat="1" applyFont="1" applyFill="1" applyBorder="1" applyAlignment="1" applyProtection="1">
      <alignment horizontal="right" vertical="center"/>
    </xf>
    <xf numFmtId="0" fontId="12" fillId="2" borderId="4" xfId="0" applyNumberFormat="1" applyFont="1" applyFill="1" applyBorder="1" applyAlignment="1" applyProtection="1">
      <alignment horizontal="left" vertical="center"/>
    </xf>
    <xf numFmtId="3" fontId="12" fillId="3" borderId="29" xfId="0" applyNumberFormat="1" applyFont="1" applyFill="1" applyBorder="1" applyAlignment="1" applyProtection="1">
      <alignment horizontal="right" vertical="center"/>
    </xf>
    <xf numFmtId="0" fontId="12" fillId="2" borderId="7" xfId="0" applyNumberFormat="1" applyFont="1" applyFill="1" applyBorder="1" applyAlignment="1" applyProtection="1">
      <alignment horizontal="left" vertical="center"/>
    </xf>
    <xf numFmtId="3" fontId="12" fillId="3" borderId="8" xfId="0" applyNumberFormat="1" applyFont="1" applyFill="1" applyBorder="1" applyAlignment="1" applyProtection="1">
      <alignment horizontal="right" vertical="center"/>
    </xf>
    <xf numFmtId="3" fontId="12" fillId="3" borderId="9" xfId="0" applyNumberFormat="1" applyFont="1" applyFill="1" applyBorder="1" applyAlignment="1" applyProtection="1">
      <alignment horizontal="right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1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right" vertical="center" wrapText="1"/>
    </xf>
    <xf numFmtId="0" fontId="8" fillId="0" borderId="0" xfId="0" applyFont="1" applyFill="1" applyAlignment="1">
      <alignment horizontal="left" vertical="center" wrapText="1"/>
    </xf>
    <xf numFmtId="43" fontId="10" fillId="0" borderId="0" xfId="8" applyFont="1" applyFill="1" applyBorder="1" applyAlignment="1" applyProtection="1">
      <alignment horizontal="right" vertical="center" wrapText="1"/>
      <protection locked="0"/>
    </xf>
    <xf numFmtId="43" fontId="10" fillId="0" borderId="0" xfId="8" applyFont="1" applyFill="1" applyBorder="1" applyAlignment="1" applyProtection="1">
      <alignment horizontal="left" vertical="center" wrapText="1"/>
      <protection locked="0"/>
    </xf>
    <xf numFmtId="43" fontId="10" fillId="0" borderId="0" xfId="8" applyFont="1" applyFill="1" applyBorder="1" applyAlignment="1" applyProtection="1">
      <alignment horizontal="center" vertical="center" wrapText="1"/>
      <protection locked="0"/>
    </xf>
    <xf numFmtId="0" fontId="9" fillId="0" borderId="27" xfId="0" applyFont="1" applyFill="1" applyBorder="1" applyAlignment="1" applyProtection="1">
      <alignment horizontal="left" vertical="center" wrapText="1"/>
      <protection locked="0"/>
    </xf>
    <xf numFmtId="176" fontId="5" fillId="0" borderId="21" xfId="51" applyNumberFormat="1" applyFont="1" applyFill="1" applyBorder="1" applyAlignment="1">
      <alignment horizontal="center" vertical="center"/>
    </xf>
    <xf numFmtId="0" fontId="9" fillId="0" borderId="21" xfId="0" applyFont="1" applyFill="1" applyBorder="1" applyAlignment="1" applyProtection="1">
      <alignment horizontal="left" vertical="center" wrapText="1"/>
      <protection locked="0"/>
    </xf>
    <xf numFmtId="176" fontId="5" fillId="0" borderId="24" xfId="51" applyNumberFormat="1" applyFont="1" applyFill="1" applyBorder="1" applyAlignment="1">
      <alignment horizontal="center" vertical="center"/>
    </xf>
    <xf numFmtId="176" fontId="2" fillId="0" borderId="5" xfId="8" applyNumberFormat="1" applyFont="1" applyFill="1" applyBorder="1" applyAlignment="1">
      <alignment horizontal="center" vertical="center"/>
    </xf>
    <xf numFmtId="0" fontId="22" fillId="0" borderId="5" xfId="0" applyFont="1" applyFill="1" applyBorder="1" applyAlignment="1">
      <alignment horizontal="left" vertical="center" wrapText="1"/>
    </xf>
    <xf numFmtId="176" fontId="2" fillId="0" borderId="6" xfId="8" applyNumberFormat="1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/>
    </xf>
    <xf numFmtId="0" fontId="0" fillId="0" borderId="6" xfId="0" applyFill="1" applyBorder="1" applyAlignment="1">
      <alignment horizontal="right" vertical="center"/>
    </xf>
    <xf numFmtId="176" fontId="2" fillId="0" borderId="5" xfId="51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 applyProtection="1">
      <alignment horizontal="left" vertical="center" wrapText="1"/>
      <protection locked="0"/>
    </xf>
    <xf numFmtId="0" fontId="9" fillId="0" borderId="5" xfId="0" applyFont="1" applyFill="1" applyBorder="1" applyAlignment="1" applyProtection="1">
      <alignment horizontal="left" vertical="center" wrapText="1"/>
      <protection locked="0"/>
    </xf>
    <xf numFmtId="176" fontId="5" fillId="0" borderId="6" xfId="51" applyNumberFormat="1" applyFont="1" applyFill="1" applyBorder="1" applyAlignment="1">
      <alignment horizontal="center" vertical="center"/>
    </xf>
    <xf numFmtId="176" fontId="2" fillId="0" borderId="8" xfId="51" applyNumberFormat="1" applyFont="1" applyFill="1" applyBorder="1" applyAlignment="1">
      <alignment horizontal="center" vertical="center"/>
    </xf>
    <xf numFmtId="0" fontId="24" fillId="0" borderId="8" xfId="0" applyFont="1" applyFill="1" applyBorder="1" applyAlignment="1">
      <alignment horizontal="left" vertical="center" wrapText="1"/>
    </xf>
    <xf numFmtId="176" fontId="2" fillId="0" borderId="9" xfId="51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25" fillId="0" borderId="0" xfId="0" applyNumberFormat="1" applyFont="1" applyFill="1" applyBorder="1" applyAlignment="1" applyProtection="1">
      <alignment horizontal="center" vertical="center"/>
    </xf>
    <xf numFmtId="0" fontId="12" fillId="0" borderId="0" xfId="0" applyNumberFormat="1" applyFont="1" applyFill="1" applyBorder="1" applyAlignment="1" applyProtection="1">
      <alignment vertical="center"/>
    </xf>
    <xf numFmtId="0" fontId="12" fillId="0" borderId="0" xfId="0" applyNumberFormat="1" applyFont="1" applyFill="1" applyBorder="1" applyAlignment="1" applyProtection="1">
      <alignment horizontal="center" vertical="center"/>
    </xf>
    <xf numFmtId="176" fontId="9" fillId="0" borderId="1" xfId="0" applyNumberFormat="1" applyFont="1" applyFill="1" applyBorder="1" applyAlignment="1" applyProtection="1">
      <alignment horizontal="center" vertical="center"/>
    </xf>
    <xf numFmtId="176" fontId="9" fillId="0" borderId="3" xfId="0" applyNumberFormat="1" applyFont="1" applyFill="1" applyBorder="1" applyAlignment="1" applyProtection="1">
      <alignment horizontal="center" vertical="center"/>
    </xf>
    <xf numFmtId="0" fontId="12" fillId="2" borderId="27" xfId="0" applyNumberFormat="1" applyFont="1" applyFill="1" applyBorder="1" applyAlignment="1" applyProtection="1">
      <alignment horizontal="left" vertical="center"/>
    </xf>
    <xf numFmtId="3" fontId="12" fillId="3" borderId="24" xfId="0" applyNumberFormat="1" applyFont="1" applyFill="1" applyBorder="1" applyAlignment="1" applyProtection="1">
      <alignment horizontal="right" vertical="center"/>
    </xf>
    <xf numFmtId="0" fontId="12" fillId="2" borderId="12" xfId="0" applyNumberFormat="1" applyFont="1" applyFill="1" applyBorder="1" applyAlignment="1" applyProtection="1">
      <alignment horizontal="left" vertical="center"/>
    </xf>
    <xf numFmtId="3" fontId="12" fillId="3" borderId="30" xfId="0" applyNumberFormat="1" applyFont="1" applyFill="1" applyBorder="1" applyAlignment="1" applyProtection="1">
      <alignment horizontal="right" vertical="center"/>
    </xf>
    <xf numFmtId="3" fontId="12" fillId="3" borderId="31" xfId="0" applyNumberFormat="1" applyFont="1" applyFill="1" applyBorder="1" applyAlignment="1" applyProtection="1">
      <alignment horizontal="right" vertical="center"/>
    </xf>
    <xf numFmtId="3" fontId="12" fillId="3" borderId="14" xfId="0" applyNumberFormat="1" applyFont="1" applyFill="1" applyBorder="1" applyAlignment="1" applyProtection="1">
      <alignment horizontal="right" vertical="center"/>
    </xf>
    <xf numFmtId="0" fontId="12" fillId="0" borderId="32" xfId="0" applyNumberFormat="1" applyFont="1" applyFill="1" applyBorder="1" applyAlignment="1" applyProtection="1">
      <alignment horizontal="right" vertical="center"/>
    </xf>
    <xf numFmtId="0" fontId="12" fillId="2" borderId="33" xfId="0" applyNumberFormat="1" applyFont="1" applyFill="1" applyBorder="1" applyAlignment="1" applyProtection="1">
      <alignment horizontal="center" vertical="center"/>
    </xf>
    <xf numFmtId="0" fontId="12" fillId="2" borderId="29" xfId="0" applyNumberFormat="1" applyFont="1" applyFill="1" applyBorder="1" applyAlignment="1" applyProtection="1">
      <alignment vertical="center"/>
    </xf>
    <xf numFmtId="3" fontId="12" fillId="3" borderId="13" xfId="0" applyNumberFormat="1" applyFont="1" applyFill="1" applyBorder="1" applyAlignment="1" applyProtection="1">
      <alignment horizontal="right" vertical="center"/>
    </xf>
    <xf numFmtId="3" fontId="12" fillId="2" borderId="13" xfId="0" applyNumberFormat="1" applyFont="1" applyFill="1" applyBorder="1" applyAlignment="1" applyProtection="1">
      <alignment horizontal="right" vertical="center"/>
    </xf>
    <xf numFmtId="0" fontId="12" fillId="2" borderId="34" xfId="0" applyNumberFormat="1" applyFont="1" applyFill="1" applyBorder="1" applyAlignment="1" applyProtection="1">
      <alignment vertical="center"/>
    </xf>
    <xf numFmtId="3" fontId="12" fillId="3" borderId="34" xfId="0" applyNumberFormat="1" applyFont="1" applyFill="1" applyBorder="1" applyAlignment="1" applyProtection="1">
      <alignment horizontal="right" vertical="center"/>
    </xf>
    <xf numFmtId="0" fontId="12" fillId="2" borderId="34" xfId="0" applyNumberFormat="1" applyFont="1" applyFill="1" applyBorder="1" applyAlignment="1" applyProtection="1">
      <alignment horizontal="center" vertical="center"/>
    </xf>
    <xf numFmtId="0" fontId="12" fillId="2" borderId="10" xfId="0" applyNumberFormat="1" applyFont="1" applyFill="1" applyBorder="1" applyAlignment="1" applyProtection="1">
      <alignment horizontal="left" vertical="center"/>
    </xf>
    <xf numFmtId="3" fontId="12" fillId="2" borderId="4" xfId="0" applyNumberFormat="1" applyFont="1" applyFill="1" applyBorder="1" applyAlignment="1" applyProtection="1">
      <alignment horizontal="left" vertical="center"/>
    </xf>
    <xf numFmtId="9" fontId="12" fillId="3" borderId="26" xfId="0" applyNumberFormat="1" applyFont="1" applyFill="1" applyBorder="1" applyAlignment="1" applyProtection="1">
      <alignment horizontal="right" vertical="center"/>
    </xf>
    <xf numFmtId="9" fontId="12" fillId="3" borderId="35" xfId="0" applyNumberFormat="1" applyFont="1" applyFill="1" applyBorder="1" applyAlignment="1" applyProtection="1">
      <alignment horizontal="right" vertical="center"/>
    </xf>
    <xf numFmtId="9" fontId="12" fillId="3" borderId="8" xfId="0" applyNumberFormat="1" applyFont="1" applyFill="1" applyBorder="1" applyAlignment="1" applyProtection="1">
      <alignment horizontal="right" vertical="center"/>
    </xf>
    <xf numFmtId="9" fontId="12" fillId="3" borderId="9" xfId="0" applyNumberFormat="1" applyFont="1" applyFill="1" applyBorder="1" applyAlignment="1" applyProtection="1">
      <alignment horizontal="right" vertical="center"/>
    </xf>
    <xf numFmtId="0" fontId="26" fillId="0" borderId="0" xfId="0" applyFont="1" applyFill="1" applyBorder="1" applyAlignment="1"/>
    <xf numFmtId="0" fontId="27" fillId="0" borderId="0" xfId="0" applyFont="1" applyFill="1" applyBorder="1" applyAlignment="1">
      <alignment horizontal="center" vertical="center"/>
    </xf>
    <xf numFmtId="0" fontId="28" fillId="0" borderId="36" xfId="0" applyFont="1" applyFill="1" applyBorder="1" applyAlignment="1">
      <alignment vertical="center"/>
    </xf>
    <xf numFmtId="0" fontId="0" fillId="0" borderId="37" xfId="0" applyFont="1" applyFill="1" applyBorder="1" applyAlignment="1">
      <alignment vertical="center"/>
    </xf>
    <xf numFmtId="0" fontId="29" fillId="0" borderId="37" xfId="0" applyFont="1" applyFill="1" applyBorder="1" applyAlignment="1">
      <alignment vertical="center"/>
    </xf>
    <xf numFmtId="0" fontId="28" fillId="0" borderId="37" xfId="0" applyFont="1" applyFill="1" applyBorder="1" applyAlignment="1">
      <alignment vertical="center"/>
    </xf>
    <xf numFmtId="0" fontId="0" fillId="0" borderId="38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center" vertical="center"/>
    </xf>
    <xf numFmtId="0" fontId="30" fillId="0" borderId="0" xfId="0" applyNumberFormat="1" applyFont="1" applyFill="1" applyBorder="1" applyAlignment="1" applyProtection="1">
      <alignment horizontal="center" vertical="center"/>
    </xf>
    <xf numFmtId="0" fontId="31" fillId="0" borderId="0" xfId="0" applyNumberFormat="1" applyFont="1" applyFill="1" applyBorder="1" applyAlignment="1" applyProtection="1">
      <alignment horizontal="center" vertical="center"/>
    </xf>
    <xf numFmtId="0" fontId="32" fillId="0" borderId="0" xfId="0" applyNumberFormat="1" applyFont="1" applyFill="1" applyBorder="1" applyAlignment="1" applyProtection="1">
      <alignment horizontal="center" vertical="center"/>
    </xf>
    <xf numFmtId="57" fontId="32" fillId="0" borderId="0" xfId="0" applyNumberFormat="1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0" fontId="31" fillId="0" borderId="0" xfId="0" applyNumberFormat="1" applyFont="1" applyFill="1" applyBorder="1" applyAlignment="1" applyProtection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3232" xfId="50"/>
    <cellStyle name="常规 5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SheetLayoutView="60" workbookViewId="0">
      <selection activeCell="A3" sqref="A3:E3"/>
    </sheetView>
  </sheetViews>
  <sheetFormatPr defaultColWidth="8.00925925925926" defaultRowHeight="15.6" outlineLevelCol="4"/>
  <cols>
    <col min="1" max="1" width="25.462962962963" style="179" customWidth="1"/>
    <col min="2" max="2" width="12.8055555555556" style="179" customWidth="1"/>
    <col min="3" max="3" width="13.6759259259259" style="179" customWidth="1"/>
    <col min="4" max="4" width="20.462962962963" style="179" customWidth="1"/>
    <col min="5" max="5" width="52.3796296296296" style="179" customWidth="1"/>
    <col min="6" max="16384" width="8.00925925925926" style="179" customWidth="1"/>
  </cols>
  <sheetData>
    <row r="1" ht="35.4" customHeight="1" spans="1:5">
      <c r="A1" s="252"/>
      <c r="B1" s="252"/>
      <c r="C1" s="252"/>
      <c r="D1" s="252"/>
      <c r="E1" s="252"/>
    </row>
    <row r="2" ht="39.65" customHeight="1" spans="1:5">
      <c r="A2" s="253" t="s">
        <v>0</v>
      </c>
      <c r="B2" s="253"/>
      <c r="C2" s="253"/>
      <c r="D2" s="253"/>
      <c r="E2" s="253"/>
    </row>
    <row r="3" ht="39.65" customHeight="1" spans="1:5">
      <c r="A3" s="253" t="s">
        <v>1</v>
      </c>
      <c r="B3" s="253"/>
      <c r="C3" s="253"/>
      <c r="D3" s="253"/>
      <c r="E3" s="253"/>
    </row>
    <row r="4" ht="35.4" customHeight="1" spans="1:5">
      <c r="A4" s="252"/>
      <c r="B4" s="252"/>
      <c r="C4" s="252"/>
      <c r="D4" s="252"/>
      <c r="E4" s="252"/>
    </row>
    <row r="5" ht="35.4" customHeight="1" spans="1:5">
      <c r="A5" s="254"/>
      <c r="B5" s="254"/>
      <c r="C5" s="254"/>
      <c r="D5" s="254"/>
      <c r="E5" s="254"/>
    </row>
    <row r="6" ht="35.4" customHeight="1" spans="1:5">
      <c r="A6" s="254"/>
      <c r="B6" s="254"/>
      <c r="C6" s="254"/>
      <c r="D6" s="254"/>
      <c r="E6" s="254"/>
    </row>
    <row r="7" ht="35.4" customHeight="1" spans="1:5">
      <c r="A7" s="255" t="s">
        <v>2</v>
      </c>
      <c r="B7" s="255"/>
      <c r="C7" s="255"/>
      <c r="D7" s="255"/>
      <c r="E7" s="255"/>
    </row>
    <row r="8" ht="35.4" customHeight="1" spans="1:5">
      <c r="A8" s="256">
        <v>44868</v>
      </c>
      <c r="B8" s="257"/>
      <c r="C8" s="257"/>
      <c r="D8" s="257"/>
      <c r="E8" s="257"/>
    </row>
    <row r="9" ht="35.4" customHeight="1" spans="1:5">
      <c r="A9" s="258"/>
      <c r="B9" s="252"/>
      <c r="C9" s="252"/>
      <c r="D9" s="252"/>
      <c r="E9" s="252"/>
    </row>
    <row r="10" ht="35.4" customHeight="1" spans="1:5">
      <c r="A10" s="259"/>
      <c r="B10" s="259"/>
      <c r="C10" s="259"/>
      <c r="D10" s="259"/>
      <c r="E10" s="259"/>
    </row>
    <row r="11" ht="35.4" customHeight="1" spans="1:5">
      <c r="A11" s="252"/>
      <c r="B11" s="252"/>
      <c r="C11" s="252"/>
      <c r="D11" s="252"/>
      <c r="E11" s="252"/>
    </row>
  </sheetData>
  <mergeCells count="7">
    <mergeCell ref="A2:E2"/>
    <mergeCell ref="A3:E3"/>
    <mergeCell ref="A5:E5"/>
    <mergeCell ref="A6:E6"/>
    <mergeCell ref="A7:E7"/>
    <mergeCell ref="A8:E8"/>
    <mergeCell ref="A10:E10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9"/>
  <sheetViews>
    <sheetView workbookViewId="0">
      <selection activeCell="A22" sqref="A22"/>
    </sheetView>
  </sheetViews>
  <sheetFormatPr defaultColWidth="8" defaultRowHeight="13.2"/>
  <cols>
    <col min="1" max="1" width="124" style="245" customWidth="1"/>
    <col min="2" max="16384" width="8" style="245"/>
  </cols>
  <sheetData>
    <row r="1" ht="60" customHeight="1" spans="1:1">
      <c r="A1" s="246" t="s">
        <v>3</v>
      </c>
    </row>
    <row r="2" ht="19" customHeight="1" spans="1:1">
      <c r="A2" s="247" t="s">
        <v>4</v>
      </c>
    </row>
    <row r="3" ht="19" customHeight="1" spans="1:1">
      <c r="A3" s="248" t="s">
        <v>5</v>
      </c>
    </row>
    <row r="4" ht="19" customHeight="1" spans="1:1">
      <c r="A4" s="249" t="s">
        <v>6</v>
      </c>
    </row>
    <row r="5" ht="19" customHeight="1" spans="1:1">
      <c r="A5" s="249" t="s">
        <v>7</v>
      </c>
    </row>
    <row r="6" ht="19" customHeight="1" spans="1:1">
      <c r="A6" s="248" t="s">
        <v>8</v>
      </c>
    </row>
    <row r="7" ht="19" customHeight="1" spans="1:1">
      <c r="A7" s="248" t="s">
        <v>9</v>
      </c>
    </row>
    <row r="8" ht="19" customHeight="1" spans="1:1">
      <c r="A8" s="250" t="s">
        <v>10</v>
      </c>
    </row>
    <row r="9" ht="19" customHeight="1" spans="1:1">
      <c r="A9" s="248" t="s">
        <v>11</v>
      </c>
    </row>
    <row r="10" ht="19" customHeight="1" spans="1:1">
      <c r="A10" s="248" t="s">
        <v>12</v>
      </c>
    </row>
    <row r="11" ht="19" customHeight="1" spans="1:1">
      <c r="A11" s="248" t="s">
        <v>13</v>
      </c>
    </row>
    <row r="12" ht="19" customHeight="1" spans="1:1">
      <c r="A12" s="248" t="s">
        <v>14</v>
      </c>
    </row>
    <row r="13" ht="19" customHeight="1" spans="1:1">
      <c r="A13" s="250" t="s">
        <v>15</v>
      </c>
    </row>
    <row r="14" ht="19" customHeight="1" spans="1:1">
      <c r="A14" s="248" t="s">
        <v>16</v>
      </c>
    </row>
    <row r="15" ht="19" customHeight="1" spans="1:1">
      <c r="A15" s="250" t="s">
        <v>17</v>
      </c>
    </row>
    <row r="16" ht="19" customHeight="1" spans="1:1">
      <c r="A16" s="248" t="s">
        <v>18</v>
      </c>
    </row>
    <row r="17" ht="19" customHeight="1" spans="1:1">
      <c r="A17" s="250" t="s">
        <v>19</v>
      </c>
    </row>
    <row r="18" ht="19" customHeight="1" spans="1:1">
      <c r="A18" s="248" t="s">
        <v>20</v>
      </c>
    </row>
    <row r="19" ht="19" customHeight="1" spans="1:1">
      <c r="A19" s="251" t="s">
        <v>21</v>
      </c>
    </row>
  </sheetData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view="pageLayout" zoomScaleSheetLayoutView="60" zoomScaleNormal="100" workbookViewId="0">
      <selection activeCell="E12" sqref="E12"/>
    </sheetView>
  </sheetViews>
  <sheetFormatPr defaultColWidth="8.00925925925926" defaultRowHeight="15.6"/>
  <cols>
    <col min="1" max="1" width="28.9722222222222" style="179" customWidth="1"/>
    <col min="2" max="7" width="14.462962962963" style="179" customWidth="1"/>
    <col min="8" max="12" width="8.00925925925926" style="179" hidden="1" customWidth="1"/>
    <col min="13" max="16384" width="8.00925925925926" style="179" customWidth="1"/>
  </cols>
  <sheetData>
    <row r="1" ht="16" customHeight="1" spans="1:1">
      <c r="A1" s="181" t="s">
        <v>22</v>
      </c>
    </row>
    <row r="2" ht="23" customHeight="1" spans="1:7">
      <c r="A2" s="182" t="s">
        <v>23</v>
      </c>
      <c r="B2" s="182"/>
      <c r="C2" s="182"/>
      <c r="D2" s="182"/>
      <c r="E2" s="182"/>
      <c r="F2" s="182"/>
      <c r="G2" s="182"/>
    </row>
    <row r="3" ht="16" customHeight="1" spans="1:7">
      <c r="A3" s="183" t="s">
        <v>24</v>
      </c>
      <c r="B3" s="183"/>
      <c r="C3" s="183"/>
      <c r="D3" s="183"/>
      <c r="E3" s="183"/>
      <c r="F3" s="183"/>
      <c r="G3" s="183"/>
    </row>
    <row r="4" ht="16" customHeight="1" spans="1:7">
      <c r="A4" s="184" t="s">
        <v>25</v>
      </c>
      <c r="B4" s="152" t="s">
        <v>26</v>
      </c>
      <c r="C4" s="153"/>
      <c r="D4" s="154"/>
      <c r="E4" s="155" t="s">
        <v>27</v>
      </c>
      <c r="F4" s="152" t="s">
        <v>28</v>
      </c>
      <c r="G4" s="156"/>
    </row>
    <row r="5" ht="16" customHeight="1" spans="1:7">
      <c r="A5" s="185"/>
      <c r="B5" s="158" t="s">
        <v>29</v>
      </c>
      <c r="C5" s="158" t="s">
        <v>30</v>
      </c>
      <c r="D5" s="158" t="s">
        <v>31</v>
      </c>
      <c r="E5" s="159"/>
      <c r="F5" s="158" t="s">
        <v>32</v>
      </c>
      <c r="G5" s="160" t="s">
        <v>33</v>
      </c>
    </row>
    <row r="6" ht="16" customHeight="1" spans="1:9">
      <c r="A6" s="239" t="s">
        <v>34</v>
      </c>
      <c r="B6" s="162">
        <v>92554</v>
      </c>
      <c r="C6" s="162">
        <v>78637</v>
      </c>
      <c r="D6" s="162">
        <v>78637</v>
      </c>
      <c r="E6" s="162">
        <v>71938</v>
      </c>
      <c r="F6" s="163">
        <f t="shared" ref="F6:F18" si="0">D6/C6</f>
        <v>1</v>
      </c>
      <c r="G6" s="187">
        <f t="shared" ref="G6:G18" si="1">D6/E6</f>
        <v>1.09312185493063</v>
      </c>
      <c r="I6" s="179" t="s">
        <v>35</v>
      </c>
    </row>
    <row r="7" ht="16" customHeight="1" spans="1:9">
      <c r="A7" s="188" t="s">
        <v>36</v>
      </c>
      <c r="B7" s="166">
        <v>30700</v>
      </c>
      <c r="C7" s="166">
        <v>26852</v>
      </c>
      <c r="D7" s="166">
        <v>26852</v>
      </c>
      <c r="E7" s="166">
        <v>21731</v>
      </c>
      <c r="F7" s="167">
        <f t="shared" si="0"/>
        <v>1</v>
      </c>
      <c r="G7" s="169">
        <f t="shared" si="1"/>
        <v>1.23565413464636</v>
      </c>
      <c r="I7" s="179" t="s">
        <v>37</v>
      </c>
    </row>
    <row r="8" ht="16" customHeight="1" spans="1:9">
      <c r="A8" s="188" t="s">
        <v>38</v>
      </c>
      <c r="B8" s="166">
        <v>2650</v>
      </c>
      <c r="C8" s="166">
        <v>5256</v>
      </c>
      <c r="D8" s="166">
        <v>5256</v>
      </c>
      <c r="E8" s="166">
        <v>1888</v>
      </c>
      <c r="F8" s="167">
        <f t="shared" si="0"/>
        <v>1</v>
      </c>
      <c r="G8" s="169">
        <f t="shared" si="1"/>
        <v>2.78389830508475</v>
      </c>
      <c r="I8" s="179" t="s">
        <v>39</v>
      </c>
    </row>
    <row r="9" ht="16" customHeight="1" spans="1:9">
      <c r="A9" s="188" t="s">
        <v>40</v>
      </c>
      <c r="B9" s="166">
        <v>1726</v>
      </c>
      <c r="C9" s="166">
        <v>1901</v>
      </c>
      <c r="D9" s="166">
        <v>1901</v>
      </c>
      <c r="E9" s="166">
        <v>1331</v>
      </c>
      <c r="F9" s="167">
        <f t="shared" si="0"/>
        <v>1</v>
      </c>
      <c r="G9" s="169">
        <f t="shared" si="1"/>
        <v>1.4282494365139</v>
      </c>
      <c r="I9" s="179" t="s">
        <v>41</v>
      </c>
    </row>
    <row r="10" ht="16" customHeight="1" spans="1:9">
      <c r="A10" s="188" t="s">
        <v>42</v>
      </c>
      <c r="B10" s="166">
        <v>6</v>
      </c>
      <c r="C10" s="166">
        <v>4</v>
      </c>
      <c r="D10" s="166">
        <v>4</v>
      </c>
      <c r="E10" s="166">
        <v>3</v>
      </c>
      <c r="F10" s="167">
        <f t="shared" si="0"/>
        <v>1</v>
      </c>
      <c r="G10" s="169">
        <f t="shared" si="1"/>
        <v>1.33333333333333</v>
      </c>
      <c r="I10" s="179" t="s">
        <v>43</v>
      </c>
    </row>
    <row r="11" ht="16" customHeight="1" spans="1:9">
      <c r="A11" s="188" t="s">
        <v>44</v>
      </c>
      <c r="B11" s="166">
        <v>5877</v>
      </c>
      <c r="C11" s="166">
        <v>5493</v>
      </c>
      <c r="D11" s="166">
        <v>5493</v>
      </c>
      <c r="E11" s="166">
        <v>4518</v>
      </c>
      <c r="F11" s="167">
        <f t="shared" si="0"/>
        <v>1</v>
      </c>
      <c r="G11" s="169">
        <f t="shared" si="1"/>
        <v>1.21580345285525</v>
      </c>
      <c r="I11" s="179" t="s">
        <v>45</v>
      </c>
    </row>
    <row r="12" ht="16" customHeight="1" spans="1:9">
      <c r="A12" s="188" t="s">
        <v>46</v>
      </c>
      <c r="B12" s="166">
        <v>7505</v>
      </c>
      <c r="C12" s="166">
        <v>7163</v>
      </c>
      <c r="D12" s="166">
        <v>7163</v>
      </c>
      <c r="E12" s="166">
        <v>5773</v>
      </c>
      <c r="F12" s="167">
        <f t="shared" si="0"/>
        <v>1</v>
      </c>
      <c r="G12" s="169">
        <f t="shared" si="1"/>
        <v>1.24077602632946</v>
      </c>
      <c r="I12" s="179" t="s">
        <v>47</v>
      </c>
    </row>
    <row r="13" ht="16" customHeight="1" spans="1:9">
      <c r="A13" s="188" t="s">
        <v>48</v>
      </c>
      <c r="B13" s="166">
        <v>2600</v>
      </c>
      <c r="C13" s="166">
        <v>2831</v>
      </c>
      <c r="D13" s="166">
        <v>2831</v>
      </c>
      <c r="E13" s="166">
        <v>2003</v>
      </c>
      <c r="F13" s="167">
        <f t="shared" si="0"/>
        <v>1</v>
      </c>
      <c r="G13" s="169">
        <f t="shared" si="1"/>
        <v>1.41337993010484</v>
      </c>
      <c r="I13" s="179" t="s">
        <v>49</v>
      </c>
    </row>
    <row r="14" ht="16" customHeight="1" spans="1:9">
      <c r="A14" s="188" t="s">
        <v>50</v>
      </c>
      <c r="B14" s="166">
        <v>3800</v>
      </c>
      <c r="C14" s="166">
        <v>3434</v>
      </c>
      <c r="D14" s="166">
        <v>3434</v>
      </c>
      <c r="E14" s="166">
        <v>2900</v>
      </c>
      <c r="F14" s="167">
        <f t="shared" si="0"/>
        <v>1</v>
      </c>
      <c r="G14" s="169">
        <f t="shared" si="1"/>
        <v>1.18413793103448</v>
      </c>
      <c r="I14" s="179" t="s">
        <v>51</v>
      </c>
    </row>
    <row r="15" ht="16" customHeight="1" spans="1:9">
      <c r="A15" s="188" t="s">
        <v>52</v>
      </c>
      <c r="B15" s="166">
        <v>9942</v>
      </c>
      <c r="C15" s="166">
        <v>5586</v>
      </c>
      <c r="D15" s="166">
        <v>5586</v>
      </c>
      <c r="E15" s="166">
        <v>7647</v>
      </c>
      <c r="F15" s="167">
        <f t="shared" si="0"/>
        <v>1</v>
      </c>
      <c r="G15" s="169">
        <f t="shared" si="1"/>
        <v>0.730482542173401</v>
      </c>
      <c r="I15" s="179" t="s">
        <v>53</v>
      </c>
    </row>
    <row r="16" ht="16" customHeight="1" spans="1:9">
      <c r="A16" s="188" t="s">
        <v>54</v>
      </c>
      <c r="B16" s="166">
        <v>25</v>
      </c>
      <c r="C16" s="166">
        <v>26</v>
      </c>
      <c r="D16" s="166">
        <v>26</v>
      </c>
      <c r="E16" s="166">
        <v>25</v>
      </c>
      <c r="F16" s="167">
        <f t="shared" si="0"/>
        <v>1</v>
      </c>
      <c r="G16" s="169">
        <f t="shared" si="1"/>
        <v>1.04</v>
      </c>
      <c r="I16" s="179" t="s">
        <v>55</v>
      </c>
    </row>
    <row r="17" ht="16" customHeight="1" spans="1:9">
      <c r="A17" s="188" t="s">
        <v>56</v>
      </c>
      <c r="B17" s="166">
        <v>17709</v>
      </c>
      <c r="C17" s="166">
        <v>9030</v>
      </c>
      <c r="D17" s="166">
        <v>9030</v>
      </c>
      <c r="E17" s="166">
        <v>8705</v>
      </c>
      <c r="F17" s="167">
        <f t="shared" si="0"/>
        <v>1</v>
      </c>
      <c r="G17" s="169">
        <f t="shared" si="1"/>
        <v>1.0373348650201</v>
      </c>
      <c r="I17" s="179" t="s">
        <v>57</v>
      </c>
    </row>
    <row r="18" ht="16" customHeight="1" spans="1:9">
      <c r="A18" s="188" t="s">
        <v>58</v>
      </c>
      <c r="B18" s="166">
        <v>10011</v>
      </c>
      <c r="C18" s="166">
        <v>11048</v>
      </c>
      <c r="D18" s="166">
        <v>11048</v>
      </c>
      <c r="E18" s="166">
        <v>15413</v>
      </c>
      <c r="F18" s="167">
        <f t="shared" si="0"/>
        <v>1</v>
      </c>
      <c r="G18" s="169">
        <f t="shared" si="1"/>
        <v>0.716797508596639</v>
      </c>
      <c r="I18" s="179" t="s">
        <v>59</v>
      </c>
    </row>
    <row r="19" ht="16" customHeight="1" spans="1:9">
      <c r="A19" s="188" t="s">
        <v>60</v>
      </c>
      <c r="B19" s="166"/>
      <c r="C19" s="166"/>
      <c r="D19" s="166"/>
      <c r="E19" s="166"/>
      <c r="F19" s="167"/>
      <c r="G19" s="169"/>
      <c r="I19" s="179" t="s">
        <v>61</v>
      </c>
    </row>
    <row r="20" ht="16" customHeight="1" spans="1:9">
      <c r="A20" s="188" t="s">
        <v>62</v>
      </c>
      <c r="B20" s="166">
        <v>3</v>
      </c>
      <c r="C20" s="166">
        <v>13</v>
      </c>
      <c r="D20" s="166">
        <v>13</v>
      </c>
      <c r="E20" s="166">
        <v>1</v>
      </c>
      <c r="F20" s="167">
        <f t="shared" ref="F20:F25" si="2">D20/C20</f>
        <v>1</v>
      </c>
      <c r="G20" s="169">
        <f t="shared" ref="G20:G25" si="3">D20/E20</f>
        <v>13</v>
      </c>
      <c r="I20" s="179" t="s">
        <v>63</v>
      </c>
    </row>
    <row r="21" ht="16" customHeight="1" spans="1:9">
      <c r="A21" s="188" t="s">
        <v>64</v>
      </c>
      <c r="B21" s="166"/>
      <c r="C21" s="166"/>
      <c r="D21" s="166"/>
      <c r="E21" s="166"/>
      <c r="F21" s="167"/>
      <c r="G21" s="169"/>
      <c r="I21" s="179" t="s">
        <v>65</v>
      </c>
    </row>
    <row r="22" ht="16" customHeight="1" spans="1:9">
      <c r="A22" s="188" t="s">
        <v>66</v>
      </c>
      <c r="B22" s="166">
        <v>24199</v>
      </c>
      <c r="C22" s="166">
        <v>50987</v>
      </c>
      <c r="D22" s="166">
        <v>50987</v>
      </c>
      <c r="E22" s="166">
        <v>29590</v>
      </c>
      <c r="F22" s="167">
        <f t="shared" si="2"/>
        <v>1</v>
      </c>
      <c r="G22" s="169">
        <f t="shared" si="3"/>
        <v>1.72311591753971</v>
      </c>
      <c r="I22" s="179" t="s">
        <v>67</v>
      </c>
    </row>
    <row r="23" ht="16" customHeight="1" spans="1:9">
      <c r="A23" s="188" t="s">
        <v>68</v>
      </c>
      <c r="B23" s="166">
        <v>16700</v>
      </c>
      <c r="C23" s="166">
        <v>28632</v>
      </c>
      <c r="D23" s="166">
        <v>28632</v>
      </c>
      <c r="E23" s="166">
        <v>23113</v>
      </c>
      <c r="F23" s="167">
        <f t="shared" si="2"/>
        <v>1</v>
      </c>
      <c r="G23" s="169">
        <f t="shared" si="3"/>
        <v>1.23878336866698</v>
      </c>
      <c r="I23" s="179" t="s">
        <v>69</v>
      </c>
    </row>
    <row r="24" ht="16" customHeight="1" spans="1:9">
      <c r="A24" s="188" t="s">
        <v>70</v>
      </c>
      <c r="B24" s="166">
        <v>816</v>
      </c>
      <c r="C24" s="166">
        <v>4928</v>
      </c>
      <c r="D24" s="166">
        <v>4928</v>
      </c>
      <c r="E24" s="166">
        <v>710</v>
      </c>
      <c r="F24" s="167">
        <f t="shared" si="2"/>
        <v>1</v>
      </c>
      <c r="G24" s="169">
        <f t="shared" si="3"/>
        <v>6.94084507042253</v>
      </c>
      <c r="I24" s="179" t="s">
        <v>71</v>
      </c>
    </row>
    <row r="25" ht="16" customHeight="1" spans="1:9">
      <c r="A25" s="188" t="s">
        <v>72</v>
      </c>
      <c r="B25" s="166">
        <v>1500</v>
      </c>
      <c r="C25" s="166">
        <v>1595</v>
      </c>
      <c r="D25" s="166">
        <v>1595</v>
      </c>
      <c r="E25" s="166">
        <v>1261</v>
      </c>
      <c r="F25" s="167">
        <f t="shared" si="2"/>
        <v>1</v>
      </c>
      <c r="G25" s="169">
        <f t="shared" si="3"/>
        <v>1.26486915146709</v>
      </c>
      <c r="I25" s="179" t="s">
        <v>73</v>
      </c>
    </row>
    <row r="26" ht="16" customHeight="1" spans="1:9">
      <c r="A26" s="188" t="s">
        <v>74</v>
      </c>
      <c r="B26" s="166"/>
      <c r="C26" s="166"/>
      <c r="D26" s="166"/>
      <c r="E26" s="166"/>
      <c r="F26" s="167"/>
      <c r="G26" s="169"/>
      <c r="I26" s="179" t="s">
        <v>75</v>
      </c>
    </row>
    <row r="27" ht="16" customHeight="1" spans="1:9">
      <c r="A27" s="188" t="s">
        <v>76</v>
      </c>
      <c r="B27" s="166">
        <v>4157</v>
      </c>
      <c r="C27" s="166">
        <v>14732</v>
      </c>
      <c r="D27" s="166">
        <v>14732</v>
      </c>
      <c r="E27" s="166">
        <v>3615</v>
      </c>
      <c r="F27" s="167">
        <f t="shared" ref="F27:F29" si="4">D27/C27</f>
        <v>1</v>
      </c>
      <c r="G27" s="169">
        <f t="shared" ref="G27:G29" si="5">D27/E27</f>
        <v>4.07524204702628</v>
      </c>
      <c r="I27" s="179" t="s">
        <v>77</v>
      </c>
    </row>
    <row r="28" ht="16" customHeight="1" spans="1:9">
      <c r="A28" s="188" t="s">
        <v>78</v>
      </c>
      <c r="B28" s="166">
        <v>1026</v>
      </c>
      <c r="C28" s="166">
        <v>1100</v>
      </c>
      <c r="D28" s="166">
        <v>1100</v>
      </c>
      <c r="E28" s="166">
        <v>891</v>
      </c>
      <c r="F28" s="167">
        <f t="shared" si="4"/>
        <v>1</v>
      </c>
      <c r="G28" s="169">
        <f t="shared" si="5"/>
        <v>1.23456790123457</v>
      </c>
      <c r="I28" s="179" t="s">
        <v>79</v>
      </c>
    </row>
    <row r="29" ht="16" customHeight="1" spans="1:9">
      <c r="A29" s="185" t="s">
        <v>80</v>
      </c>
      <c r="B29" s="191">
        <v>116753</v>
      </c>
      <c r="C29" s="191">
        <v>129624</v>
      </c>
      <c r="D29" s="191">
        <v>129624</v>
      </c>
      <c r="E29" s="191">
        <v>101528</v>
      </c>
      <c r="F29" s="243">
        <f t="shared" si="4"/>
        <v>1</v>
      </c>
      <c r="G29" s="244">
        <f t="shared" si="5"/>
        <v>1.27673154203766</v>
      </c>
      <c r="I29" s="179" t="s">
        <v>81</v>
      </c>
    </row>
  </sheetData>
  <mergeCells count="6">
    <mergeCell ref="A2:G2"/>
    <mergeCell ref="A3:G3"/>
    <mergeCell ref="B4:D4"/>
    <mergeCell ref="F4:G4"/>
    <mergeCell ref="A4:A5"/>
    <mergeCell ref="E4:E5"/>
  </mergeCells>
  <printOptions horizontalCentered="1" verticalCentered="1"/>
  <pageMargins left="0.751388888888889" right="0.751388888888889" top="1" bottom="0.60625" header="0.5" footer="0.5"/>
  <pageSetup paperSize="9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9"/>
  <sheetViews>
    <sheetView showZeros="0" view="pageLayout" zoomScaleSheetLayoutView="60" zoomScaleNormal="100" showWhiteSpace="0" workbookViewId="0">
      <selection activeCell="O28" sqref="O28"/>
    </sheetView>
  </sheetViews>
  <sheetFormatPr defaultColWidth="8.00925925925926" defaultRowHeight="15.6"/>
  <cols>
    <col min="1" max="1" width="28.9722222222222" style="179" customWidth="1"/>
    <col min="2" max="7" width="14.462962962963" style="179" customWidth="1"/>
    <col min="8" max="12" width="8.00925925925926" style="179" hidden="1" customWidth="1"/>
    <col min="13" max="16384" width="8.00925925925926" style="179" customWidth="1"/>
  </cols>
  <sheetData>
    <row r="1" ht="16" customHeight="1" spans="1:1">
      <c r="A1" s="181" t="s">
        <v>82</v>
      </c>
    </row>
    <row r="2" ht="23" customHeight="1" spans="1:7">
      <c r="A2" s="182" t="s">
        <v>83</v>
      </c>
      <c r="B2" s="182"/>
      <c r="C2" s="182"/>
      <c r="D2" s="182"/>
      <c r="E2" s="182"/>
      <c r="F2" s="182"/>
      <c r="G2" s="182"/>
    </row>
    <row r="3" ht="16" customHeight="1" spans="1:7">
      <c r="A3" s="183" t="s">
        <v>24</v>
      </c>
      <c r="B3" s="183"/>
      <c r="C3" s="183"/>
      <c r="D3" s="183"/>
      <c r="E3" s="183"/>
      <c r="F3" s="183"/>
      <c r="G3" s="183"/>
    </row>
    <row r="4" ht="16" customHeight="1" spans="1:7">
      <c r="A4" s="184" t="s">
        <v>25</v>
      </c>
      <c r="B4" s="152" t="s">
        <v>26</v>
      </c>
      <c r="C4" s="153"/>
      <c r="D4" s="154"/>
      <c r="E4" s="155" t="s">
        <v>27</v>
      </c>
      <c r="F4" s="152" t="s">
        <v>28</v>
      </c>
      <c r="G4" s="156"/>
    </row>
    <row r="5" ht="16" customHeight="1" spans="1:7">
      <c r="A5" s="185"/>
      <c r="B5" s="158" t="s">
        <v>29</v>
      </c>
      <c r="C5" s="158" t="s">
        <v>30</v>
      </c>
      <c r="D5" s="158" t="s">
        <v>31</v>
      </c>
      <c r="E5" s="159"/>
      <c r="F5" s="158" t="s">
        <v>32</v>
      </c>
      <c r="G5" s="160" t="s">
        <v>33</v>
      </c>
    </row>
    <row r="6" ht="16" customHeight="1" spans="1:9">
      <c r="A6" s="239" t="s">
        <v>84</v>
      </c>
      <c r="B6" s="162">
        <v>46710</v>
      </c>
      <c r="C6" s="166">
        <v>59175</v>
      </c>
      <c r="D6" s="166">
        <v>59169</v>
      </c>
      <c r="E6" s="166">
        <v>45801</v>
      </c>
      <c r="F6" s="163">
        <f t="shared" ref="F6:F33" si="0">IFERROR(D6/C6,0)</f>
        <v>0.999898605830165</v>
      </c>
      <c r="G6" s="187">
        <f t="shared" ref="G6:G33" si="1">IFERROR(D6/E6,0)</f>
        <v>1.2918713565206</v>
      </c>
      <c r="I6" s="179" t="s">
        <v>35</v>
      </c>
    </row>
    <row r="7" ht="16" customHeight="1" spans="1:9">
      <c r="A7" s="188" t="s">
        <v>85</v>
      </c>
      <c r="B7" s="166">
        <v>3</v>
      </c>
      <c r="C7" s="166">
        <v>8</v>
      </c>
      <c r="D7" s="166">
        <v>8</v>
      </c>
      <c r="E7" s="166">
        <v>1</v>
      </c>
      <c r="F7" s="163">
        <f t="shared" si="0"/>
        <v>1</v>
      </c>
      <c r="G7" s="187">
        <f t="shared" si="1"/>
        <v>8</v>
      </c>
      <c r="I7" s="179" t="s">
        <v>37</v>
      </c>
    </row>
    <row r="8" ht="16" customHeight="1" spans="1:9">
      <c r="A8" s="188" t="s">
        <v>86</v>
      </c>
      <c r="B8" s="166"/>
      <c r="C8" s="166"/>
      <c r="D8" s="166"/>
      <c r="E8" s="166"/>
      <c r="F8" s="163">
        <f t="shared" si="0"/>
        <v>0</v>
      </c>
      <c r="G8" s="187">
        <f t="shared" si="1"/>
        <v>0</v>
      </c>
      <c r="I8" s="179" t="s">
        <v>39</v>
      </c>
    </row>
    <row r="9" ht="16" customHeight="1" spans="1:9">
      <c r="A9" s="188" t="s">
        <v>87</v>
      </c>
      <c r="B9" s="166">
        <v>31361</v>
      </c>
      <c r="C9" s="166">
        <v>33151</v>
      </c>
      <c r="D9" s="166">
        <v>33146</v>
      </c>
      <c r="E9" s="166">
        <v>28067</v>
      </c>
      <c r="F9" s="163">
        <f t="shared" si="0"/>
        <v>0.99984917498718</v>
      </c>
      <c r="G9" s="187">
        <f t="shared" si="1"/>
        <v>1.18095984608259</v>
      </c>
      <c r="I9" s="179" t="s">
        <v>41</v>
      </c>
    </row>
    <row r="10" ht="16" customHeight="1" spans="1:9">
      <c r="A10" s="188" t="s">
        <v>88</v>
      </c>
      <c r="B10" s="166">
        <v>1363</v>
      </c>
      <c r="C10" s="166">
        <v>880</v>
      </c>
      <c r="D10" s="166">
        <v>880</v>
      </c>
      <c r="E10" s="166">
        <v>4317</v>
      </c>
      <c r="F10" s="163">
        <f t="shared" si="0"/>
        <v>1</v>
      </c>
      <c r="G10" s="187">
        <f t="shared" si="1"/>
        <v>0.203845262914061</v>
      </c>
      <c r="I10" s="179" t="s">
        <v>43</v>
      </c>
    </row>
    <row r="11" ht="16" customHeight="1" spans="1:9">
      <c r="A11" s="188" t="s">
        <v>89</v>
      </c>
      <c r="B11" s="166">
        <v>41</v>
      </c>
      <c r="C11" s="166">
        <v>257</v>
      </c>
      <c r="D11" s="166">
        <v>257</v>
      </c>
      <c r="E11" s="166">
        <v>226</v>
      </c>
      <c r="F11" s="163">
        <f t="shared" si="0"/>
        <v>1</v>
      </c>
      <c r="G11" s="187">
        <f t="shared" si="1"/>
        <v>1.13716814159292</v>
      </c>
      <c r="I11" s="179" t="s">
        <v>45</v>
      </c>
    </row>
    <row r="12" ht="16" customHeight="1" spans="1:9">
      <c r="A12" s="188" t="s">
        <v>90</v>
      </c>
      <c r="B12" s="166">
        <v>968</v>
      </c>
      <c r="C12" s="166">
        <v>589</v>
      </c>
      <c r="D12" s="166">
        <v>589</v>
      </c>
      <c r="E12" s="166">
        <v>529</v>
      </c>
      <c r="F12" s="163">
        <f t="shared" si="0"/>
        <v>1</v>
      </c>
      <c r="G12" s="187">
        <f t="shared" si="1"/>
        <v>1.11342155009452</v>
      </c>
      <c r="I12" s="179" t="s">
        <v>47</v>
      </c>
    </row>
    <row r="13" ht="16" customHeight="1" spans="1:9">
      <c r="A13" s="188" t="s">
        <v>91</v>
      </c>
      <c r="B13" s="166">
        <v>1939</v>
      </c>
      <c r="C13" s="166">
        <v>1921</v>
      </c>
      <c r="D13" s="166">
        <v>1921</v>
      </c>
      <c r="E13" s="166">
        <v>1587</v>
      </c>
      <c r="F13" s="163">
        <f t="shared" si="0"/>
        <v>1</v>
      </c>
      <c r="G13" s="187">
        <f t="shared" si="1"/>
        <v>1.21045998739761</v>
      </c>
      <c r="I13" s="179" t="s">
        <v>49</v>
      </c>
    </row>
    <row r="14" ht="16" customHeight="1" spans="1:9">
      <c r="A14" s="188" t="s">
        <v>92</v>
      </c>
      <c r="B14" s="166">
        <v>160</v>
      </c>
      <c r="C14" s="166">
        <v>287</v>
      </c>
      <c r="D14" s="166">
        <v>287</v>
      </c>
      <c r="E14" s="166">
        <v>208</v>
      </c>
      <c r="F14" s="163">
        <f t="shared" si="0"/>
        <v>1</v>
      </c>
      <c r="G14" s="187">
        <f t="shared" si="1"/>
        <v>1.37980769230769</v>
      </c>
      <c r="I14" s="179" t="s">
        <v>51</v>
      </c>
    </row>
    <row r="15" ht="16" customHeight="1" spans="1:9">
      <c r="A15" s="188" t="s">
        <v>93</v>
      </c>
      <c r="B15" s="166">
        <v>0</v>
      </c>
      <c r="C15" s="166">
        <v>700</v>
      </c>
      <c r="D15" s="166">
        <v>700</v>
      </c>
      <c r="E15" s="166"/>
      <c r="F15" s="163">
        <f t="shared" si="0"/>
        <v>1</v>
      </c>
      <c r="G15" s="187">
        <f t="shared" si="1"/>
        <v>0</v>
      </c>
      <c r="I15" s="179" t="s">
        <v>53</v>
      </c>
    </row>
    <row r="16" ht="16" customHeight="1" spans="1:9">
      <c r="A16" s="188" t="s">
        <v>94</v>
      </c>
      <c r="B16" s="166">
        <v>42</v>
      </c>
      <c r="C16" s="166">
        <v>73</v>
      </c>
      <c r="D16" s="166">
        <v>73</v>
      </c>
      <c r="E16" s="166">
        <v>28</v>
      </c>
      <c r="F16" s="163">
        <f t="shared" si="0"/>
        <v>1</v>
      </c>
      <c r="G16" s="187">
        <f t="shared" si="1"/>
        <v>2.60714285714286</v>
      </c>
      <c r="I16" s="179" t="s">
        <v>55</v>
      </c>
    </row>
    <row r="17" ht="16" customHeight="1" spans="1:9">
      <c r="A17" s="188" t="s">
        <v>95</v>
      </c>
      <c r="B17" s="166">
        <v>7702</v>
      </c>
      <c r="C17" s="166">
        <v>18104</v>
      </c>
      <c r="D17" s="166">
        <v>18104</v>
      </c>
      <c r="E17" s="166">
        <v>7823</v>
      </c>
      <c r="F17" s="163">
        <f t="shared" si="0"/>
        <v>1</v>
      </c>
      <c r="G17" s="187">
        <f t="shared" si="1"/>
        <v>2.31420171289787</v>
      </c>
      <c r="I17" s="179" t="s">
        <v>57</v>
      </c>
    </row>
    <row r="18" ht="16" customHeight="1" spans="1:9">
      <c r="A18" s="188" t="s">
        <v>96</v>
      </c>
      <c r="B18" s="166"/>
      <c r="C18" s="166"/>
      <c r="D18" s="166"/>
      <c r="E18" s="166"/>
      <c r="F18" s="163">
        <f t="shared" si="0"/>
        <v>0</v>
      </c>
      <c r="G18" s="187">
        <f t="shared" si="1"/>
        <v>0</v>
      </c>
      <c r="I18" s="179" t="s">
        <v>59</v>
      </c>
    </row>
    <row r="19" ht="16" customHeight="1" spans="1:9">
      <c r="A19" s="188" t="s">
        <v>97</v>
      </c>
      <c r="B19" s="166"/>
      <c r="C19" s="166"/>
      <c r="D19" s="166"/>
      <c r="E19" s="166"/>
      <c r="F19" s="163">
        <f t="shared" si="0"/>
        <v>0</v>
      </c>
      <c r="G19" s="187">
        <f t="shared" si="1"/>
        <v>0</v>
      </c>
      <c r="I19" s="179" t="s">
        <v>61</v>
      </c>
    </row>
    <row r="20" ht="16" customHeight="1" spans="1:9">
      <c r="A20" s="188" t="s">
        <v>98</v>
      </c>
      <c r="B20" s="166"/>
      <c r="C20" s="166"/>
      <c r="D20" s="166"/>
      <c r="E20" s="166"/>
      <c r="F20" s="163">
        <f t="shared" si="0"/>
        <v>0</v>
      </c>
      <c r="G20" s="187">
        <f t="shared" si="1"/>
        <v>0</v>
      </c>
      <c r="I20" s="179" t="s">
        <v>63</v>
      </c>
    </row>
    <row r="21" ht="16" customHeight="1" spans="1:9">
      <c r="A21" s="188" t="s">
        <v>99</v>
      </c>
      <c r="B21" s="166"/>
      <c r="C21" s="166"/>
      <c r="D21" s="166"/>
      <c r="E21" s="166"/>
      <c r="F21" s="163">
        <f t="shared" si="0"/>
        <v>0</v>
      </c>
      <c r="G21" s="187">
        <f t="shared" si="1"/>
        <v>0</v>
      </c>
      <c r="I21" s="179" t="s">
        <v>65</v>
      </c>
    </row>
    <row r="22" ht="16" customHeight="1" spans="1:9">
      <c r="A22" s="188" t="s">
        <v>100</v>
      </c>
      <c r="B22" s="166"/>
      <c r="C22" s="166"/>
      <c r="D22" s="166"/>
      <c r="E22" s="166"/>
      <c r="F22" s="163">
        <f t="shared" si="0"/>
        <v>0</v>
      </c>
      <c r="G22" s="187">
        <f t="shared" si="1"/>
        <v>0</v>
      </c>
      <c r="I22" s="179" t="s">
        <v>67</v>
      </c>
    </row>
    <row r="23" ht="16" customHeight="1" spans="1:9">
      <c r="A23" s="188" t="s">
        <v>101</v>
      </c>
      <c r="B23" s="166">
        <v>0</v>
      </c>
      <c r="C23" s="166">
        <v>79</v>
      </c>
      <c r="D23" s="166">
        <v>79</v>
      </c>
      <c r="E23" s="166">
        <v>103</v>
      </c>
      <c r="F23" s="163">
        <f t="shared" si="0"/>
        <v>1</v>
      </c>
      <c r="G23" s="187">
        <f t="shared" si="1"/>
        <v>0.766990291262136</v>
      </c>
      <c r="I23" s="179" t="s">
        <v>69</v>
      </c>
    </row>
    <row r="24" ht="16" customHeight="1" spans="1:9">
      <c r="A24" s="188" t="s">
        <v>102</v>
      </c>
      <c r="B24" s="166">
        <v>458</v>
      </c>
      <c r="C24" s="166">
        <v>340</v>
      </c>
      <c r="D24" s="166">
        <v>340</v>
      </c>
      <c r="E24" s="166">
        <v>168</v>
      </c>
      <c r="F24" s="163">
        <f t="shared" si="0"/>
        <v>1</v>
      </c>
      <c r="G24" s="187">
        <f t="shared" si="1"/>
        <v>2.02380952380952</v>
      </c>
      <c r="I24" s="179" t="s">
        <v>71</v>
      </c>
    </row>
    <row r="25" ht="16" customHeight="1" spans="1:9">
      <c r="A25" s="188" t="s">
        <v>103</v>
      </c>
      <c r="B25" s="166">
        <v>337</v>
      </c>
      <c r="C25" s="166">
        <v>286</v>
      </c>
      <c r="D25" s="166">
        <v>285</v>
      </c>
      <c r="E25" s="166">
        <v>150</v>
      </c>
      <c r="F25" s="163">
        <f t="shared" si="0"/>
        <v>0.996503496503496</v>
      </c>
      <c r="G25" s="187">
        <f t="shared" si="1"/>
        <v>1.9</v>
      </c>
      <c r="I25" s="179" t="s">
        <v>73</v>
      </c>
    </row>
    <row r="26" ht="16" customHeight="1" spans="1:9">
      <c r="A26" s="188" t="s">
        <v>104</v>
      </c>
      <c r="B26" s="166">
        <v>1673</v>
      </c>
      <c r="C26" s="166">
        <v>1728</v>
      </c>
      <c r="D26" s="166">
        <v>1728</v>
      </c>
      <c r="E26" s="166">
        <v>1987</v>
      </c>
      <c r="F26" s="163">
        <f t="shared" si="0"/>
        <v>1</v>
      </c>
      <c r="G26" s="187">
        <f t="shared" si="1"/>
        <v>0.869652742828384</v>
      </c>
      <c r="I26" s="179" t="s">
        <v>75</v>
      </c>
    </row>
    <row r="27" ht="16" customHeight="1" spans="1:9">
      <c r="A27" s="188" t="s">
        <v>105</v>
      </c>
      <c r="B27" s="166">
        <v>145</v>
      </c>
      <c r="C27" s="166">
        <v>57</v>
      </c>
      <c r="D27" s="166">
        <v>57</v>
      </c>
      <c r="E27" s="166">
        <v>45</v>
      </c>
      <c r="F27" s="163">
        <f t="shared" si="0"/>
        <v>1</v>
      </c>
      <c r="G27" s="187">
        <f t="shared" si="1"/>
        <v>1.26666666666667</v>
      </c>
      <c r="I27" s="179" t="s">
        <v>77</v>
      </c>
    </row>
    <row r="28" ht="16" customHeight="1" spans="1:9">
      <c r="A28" s="188" t="s">
        <v>106</v>
      </c>
      <c r="B28" s="166"/>
      <c r="C28" s="166"/>
      <c r="D28" s="166"/>
      <c r="E28" s="166"/>
      <c r="F28" s="163">
        <f t="shared" si="0"/>
        <v>0</v>
      </c>
      <c r="G28" s="187">
        <f t="shared" si="1"/>
        <v>0</v>
      </c>
      <c r="I28" s="179" t="s">
        <v>79</v>
      </c>
    </row>
    <row r="29" ht="16" customHeight="1" spans="1:9">
      <c r="A29" s="188" t="s">
        <v>107</v>
      </c>
      <c r="B29" s="166">
        <v>71</v>
      </c>
      <c r="C29" s="166">
        <v>50</v>
      </c>
      <c r="D29" s="166">
        <v>50</v>
      </c>
      <c r="E29" s="166">
        <v>23</v>
      </c>
      <c r="F29" s="163">
        <f t="shared" si="0"/>
        <v>1</v>
      </c>
      <c r="G29" s="187">
        <f t="shared" si="1"/>
        <v>2.17391304347826</v>
      </c>
      <c r="I29" s="179" t="s">
        <v>81</v>
      </c>
    </row>
    <row r="30" ht="14.4" spans="1:7">
      <c r="A30" s="188" t="s">
        <v>108</v>
      </c>
      <c r="B30" s="166">
        <v>0</v>
      </c>
      <c r="C30" s="166">
        <v>7</v>
      </c>
      <c r="D30" s="166">
        <v>7</v>
      </c>
      <c r="E30" s="166">
        <v>24</v>
      </c>
      <c r="F30" s="163">
        <f t="shared" si="0"/>
        <v>1</v>
      </c>
      <c r="G30" s="187">
        <f t="shared" si="1"/>
        <v>0.291666666666667</v>
      </c>
    </row>
    <row r="31" ht="14.4" spans="1:7">
      <c r="A31" s="188" t="s">
        <v>109</v>
      </c>
      <c r="B31" s="166">
        <v>447</v>
      </c>
      <c r="C31" s="166">
        <v>498</v>
      </c>
      <c r="D31" s="166">
        <v>498</v>
      </c>
      <c r="E31" s="166">
        <v>508</v>
      </c>
      <c r="F31" s="163">
        <f t="shared" si="0"/>
        <v>1</v>
      </c>
      <c r="G31" s="187">
        <f t="shared" si="1"/>
        <v>0.980314960629921</v>
      </c>
    </row>
    <row r="32" ht="14.4" spans="1:7">
      <c r="A32" s="188" t="s">
        <v>110</v>
      </c>
      <c r="B32" s="166">
        <v>0</v>
      </c>
      <c r="C32" s="166">
        <v>160</v>
      </c>
      <c r="D32" s="166">
        <v>160</v>
      </c>
      <c r="E32" s="166">
        <v>7</v>
      </c>
      <c r="F32" s="163">
        <f t="shared" si="0"/>
        <v>1</v>
      </c>
      <c r="G32" s="187">
        <f t="shared" si="1"/>
        <v>22.8571428571429</v>
      </c>
    </row>
    <row r="33" ht="14.4" spans="1:7">
      <c r="A33" s="188" t="s">
        <v>111</v>
      </c>
      <c r="B33" s="166">
        <v>0</v>
      </c>
      <c r="C33" s="166">
        <v>0</v>
      </c>
      <c r="D33" s="166">
        <v>0</v>
      </c>
      <c r="E33" s="166">
        <v>0</v>
      </c>
      <c r="F33" s="163">
        <f t="shared" si="0"/>
        <v>0</v>
      </c>
      <c r="G33" s="187">
        <f t="shared" si="1"/>
        <v>0</v>
      </c>
    </row>
    <row r="34" ht="14.4" spans="1:7">
      <c r="A34" s="188" t="s">
        <v>112</v>
      </c>
      <c r="B34" s="166">
        <v>0</v>
      </c>
      <c r="C34" s="166">
        <v>0</v>
      </c>
      <c r="D34" s="166">
        <v>0</v>
      </c>
      <c r="E34" s="166">
        <v>5</v>
      </c>
      <c r="F34" s="163">
        <f t="shared" ref="F34:F65" si="2">IFERROR(D34/C34,0)</f>
        <v>0</v>
      </c>
      <c r="G34" s="187">
        <f t="shared" ref="G34:G65" si="3">IFERROR(D34/E34,0)</f>
        <v>0</v>
      </c>
    </row>
    <row r="35" ht="14.4" spans="1:7">
      <c r="A35" s="188" t="s">
        <v>113</v>
      </c>
      <c r="B35" s="166">
        <v>6171</v>
      </c>
      <c r="C35" s="166">
        <v>4172</v>
      </c>
      <c r="D35" s="166">
        <v>4155</v>
      </c>
      <c r="E35" s="166">
        <v>4326</v>
      </c>
      <c r="F35" s="163">
        <f t="shared" si="2"/>
        <v>0.995925215723873</v>
      </c>
      <c r="G35" s="187">
        <f t="shared" si="3"/>
        <v>0.960471567267684</v>
      </c>
    </row>
    <row r="36" ht="14.4" spans="1:7">
      <c r="A36" s="188" t="s">
        <v>114</v>
      </c>
      <c r="B36" s="166">
        <v>0</v>
      </c>
      <c r="C36" s="166">
        <v>0</v>
      </c>
      <c r="D36" s="166">
        <v>0</v>
      </c>
      <c r="E36" s="166">
        <v>0</v>
      </c>
      <c r="F36" s="163">
        <f t="shared" si="2"/>
        <v>0</v>
      </c>
      <c r="G36" s="187">
        <f t="shared" si="3"/>
        <v>0</v>
      </c>
    </row>
    <row r="37" ht="14.4" spans="1:7">
      <c r="A37" s="188" t="s">
        <v>115</v>
      </c>
      <c r="B37" s="166">
        <v>5887</v>
      </c>
      <c r="C37" s="166">
        <v>3993</v>
      </c>
      <c r="D37" s="166">
        <v>3976</v>
      </c>
      <c r="E37" s="166">
        <v>4162</v>
      </c>
      <c r="F37" s="163">
        <f t="shared" si="2"/>
        <v>0.995742549461558</v>
      </c>
      <c r="G37" s="187">
        <f t="shared" si="3"/>
        <v>0.955309947140798</v>
      </c>
    </row>
    <row r="38" ht="14.4" spans="1:7">
      <c r="A38" s="188" t="s">
        <v>116</v>
      </c>
      <c r="B38" s="166">
        <v>0</v>
      </c>
      <c r="C38" s="166">
        <v>0</v>
      </c>
      <c r="D38" s="166">
        <v>0</v>
      </c>
      <c r="E38" s="166"/>
      <c r="F38" s="163">
        <f t="shared" si="2"/>
        <v>0</v>
      </c>
      <c r="G38" s="187">
        <f t="shared" si="3"/>
        <v>0</v>
      </c>
    </row>
    <row r="39" ht="14.4" spans="1:7">
      <c r="A39" s="188" t="s">
        <v>117</v>
      </c>
      <c r="B39" s="166">
        <v>0</v>
      </c>
      <c r="C39" s="166">
        <v>0</v>
      </c>
      <c r="D39" s="166">
        <v>0</v>
      </c>
      <c r="E39" s="166">
        <v>0</v>
      </c>
      <c r="F39" s="163">
        <f t="shared" si="2"/>
        <v>0</v>
      </c>
      <c r="G39" s="187">
        <f t="shared" si="3"/>
        <v>0</v>
      </c>
    </row>
    <row r="40" ht="14.4" spans="1:7">
      <c r="A40" s="188" t="s">
        <v>118</v>
      </c>
      <c r="B40" s="166">
        <v>0</v>
      </c>
      <c r="C40" s="166">
        <v>0</v>
      </c>
      <c r="D40" s="166">
        <v>0</v>
      </c>
      <c r="E40" s="166">
        <v>0</v>
      </c>
      <c r="F40" s="163">
        <f t="shared" si="2"/>
        <v>0</v>
      </c>
      <c r="G40" s="187">
        <f t="shared" si="3"/>
        <v>0</v>
      </c>
    </row>
    <row r="41" ht="14.4" spans="1:7">
      <c r="A41" s="188" t="s">
        <v>119</v>
      </c>
      <c r="B41" s="166">
        <v>283</v>
      </c>
      <c r="C41" s="166">
        <v>179</v>
      </c>
      <c r="D41" s="166">
        <v>179</v>
      </c>
      <c r="E41" s="166">
        <v>164</v>
      </c>
      <c r="F41" s="163">
        <f t="shared" si="2"/>
        <v>1</v>
      </c>
      <c r="G41" s="187">
        <f t="shared" si="3"/>
        <v>1.09146341463415</v>
      </c>
    </row>
    <row r="42" ht="14.4" spans="1:7">
      <c r="A42" s="188" t="s">
        <v>120</v>
      </c>
      <c r="B42" s="166">
        <v>0</v>
      </c>
      <c r="C42" s="166">
        <v>0</v>
      </c>
      <c r="D42" s="166">
        <v>0</v>
      </c>
      <c r="E42" s="166"/>
      <c r="F42" s="163">
        <f t="shared" si="2"/>
        <v>0</v>
      </c>
      <c r="G42" s="187">
        <f t="shared" si="3"/>
        <v>0</v>
      </c>
    </row>
    <row r="43" ht="14.4" spans="1:7">
      <c r="A43" s="188" t="s">
        <v>121</v>
      </c>
      <c r="B43" s="166">
        <v>1</v>
      </c>
      <c r="C43" s="166">
        <v>0</v>
      </c>
      <c r="D43" s="166">
        <v>0</v>
      </c>
      <c r="E43" s="166">
        <v>0</v>
      </c>
      <c r="F43" s="163">
        <f t="shared" si="2"/>
        <v>0</v>
      </c>
      <c r="G43" s="187">
        <f t="shared" si="3"/>
        <v>0</v>
      </c>
    </row>
    <row r="44" ht="14.4" spans="1:7">
      <c r="A44" s="188" t="s">
        <v>122</v>
      </c>
      <c r="B44" s="166">
        <v>0</v>
      </c>
      <c r="C44" s="166">
        <v>0</v>
      </c>
      <c r="D44" s="166">
        <v>0</v>
      </c>
      <c r="E44" s="166">
        <v>0</v>
      </c>
      <c r="F44" s="163">
        <f t="shared" si="2"/>
        <v>0</v>
      </c>
      <c r="G44" s="187">
        <f t="shared" si="3"/>
        <v>0</v>
      </c>
    </row>
    <row r="45" ht="14.4" spans="1:7">
      <c r="A45" s="188" t="s">
        <v>123</v>
      </c>
      <c r="B45" s="166">
        <v>0</v>
      </c>
      <c r="C45" s="166">
        <v>0</v>
      </c>
      <c r="D45" s="166">
        <v>0</v>
      </c>
      <c r="E45" s="166">
        <v>0</v>
      </c>
      <c r="F45" s="163">
        <f t="shared" si="2"/>
        <v>0</v>
      </c>
      <c r="G45" s="187">
        <f t="shared" si="3"/>
        <v>0</v>
      </c>
    </row>
    <row r="46" ht="14.4" spans="1:7">
      <c r="A46" s="188" t="s">
        <v>124</v>
      </c>
      <c r="B46" s="166">
        <v>0</v>
      </c>
      <c r="C46" s="166">
        <v>0</v>
      </c>
      <c r="D46" s="166">
        <v>0</v>
      </c>
      <c r="E46" s="166">
        <v>0</v>
      </c>
      <c r="F46" s="163">
        <f t="shared" si="2"/>
        <v>0</v>
      </c>
      <c r="G46" s="187">
        <f t="shared" si="3"/>
        <v>0</v>
      </c>
    </row>
    <row r="47" ht="14.4" spans="1:7">
      <c r="A47" s="188" t="s">
        <v>125</v>
      </c>
      <c r="B47" s="166">
        <v>16768</v>
      </c>
      <c r="C47" s="166">
        <v>22050</v>
      </c>
      <c r="D47" s="166">
        <v>16507</v>
      </c>
      <c r="E47" s="166">
        <v>13897</v>
      </c>
      <c r="F47" s="163">
        <f t="shared" si="2"/>
        <v>0.748616780045351</v>
      </c>
      <c r="G47" s="187">
        <f t="shared" si="3"/>
        <v>1.18781031877384</v>
      </c>
    </row>
    <row r="48" ht="14.4" spans="1:7">
      <c r="A48" s="188" t="s">
        <v>126</v>
      </c>
      <c r="B48" s="166">
        <v>0</v>
      </c>
      <c r="C48" s="166">
        <v>6</v>
      </c>
      <c r="D48" s="166">
        <v>6</v>
      </c>
      <c r="E48" s="166">
        <v>0</v>
      </c>
      <c r="F48" s="163">
        <f t="shared" si="2"/>
        <v>1</v>
      </c>
      <c r="G48" s="187">
        <f t="shared" si="3"/>
        <v>0</v>
      </c>
    </row>
    <row r="49" ht="14.4" spans="1:7">
      <c r="A49" s="188" t="s">
        <v>127</v>
      </c>
      <c r="B49" s="166">
        <v>12291</v>
      </c>
      <c r="C49" s="166">
        <v>20142</v>
      </c>
      <c r="D49" s="166">
        <v>14617</v>
      </c>
      <c r="E49" s="166">
        <v>11599</v>
      </c>
      <c r="F49" s="163">
        <f t="shared" si="2"/>
        <v>0.725697547413365</v>
      </c>
      <c r="G49" s="187">
        <f t="shared" si="3"/>
        <v>1.26019484438314</v>
      </c>
    </row>
    <row r="50" ht="14.4" spans="1:7">
      <c r="A50" s="188" t="s">
        <v>128</v>
      </c>
      <c r="B50" s="166">
        <v>0</v>
      </c>
      <c r="C50" s="166">
        <v>0</v>
      </c>
      <c r="D50" s="166">
        <v>0</v>
      </c>
      <c r="E50" s="166"/>
      <c r="F50" s="163">
        <f t="shared" si="2"/>
        <v>0</v>
      </c>
      <c r="G50" s="187">
        <f t="shared" si="3"/>
        <v>0</v>
      </c>
    </row>
    <row r="51" ht="14.4" spans="1:7">
      <c r="A51" s="188" t="s">
        <v>129</v>
      </c>
      <c r="B51" s="166">
        <v>0</v>
      </c>
      <c r="C51" s="166">
        <v>0</v>
      </c>
      <c r="D51" s="166">
        <v>0</v>
      </c>
      <c r="E51" s="166">
        <v>0</v>
      </c>
      <c r="F51" s="163">
        <f t="shared" si="2"/>
        <v>0</v>
      </c>
      <c r="G51" s="187">
        <f t="shared" si="3"/>
        <v>0</v>
      </c>
    </row>
    <row r="52" ht="14.4" spans="1:7">
      <c r="A52" s="188" t="s">
        <v>130</v>
      </c>
      <c r="B52" s="166">
        <v>0</v>
      </c>
      <c r="C52" s="166">
        <v>0</v>
      </c>
      <c r="D52" s="166">
        <v>0</v>
      </c>
      <c r="E52" s="166">
        <v>0</v>
      </c>
      <c r="F52" s="163">
        <f t="shared" si="2"/>
        <v>0</v>
      </c>
      <c r="G52" s="187">
        <f t="shared" si="3"/>
        <v>0</v>
      </c>
    </row>
    <row r="53" ht="14.4" spans="1:7">
      <c r="A53" s="188" t="s">
        <v>131</v>
      </c>
      <c r="B53" s="166">
        <v>0</v>
      </c>
      <c r="C53" s="166">
        <v>0</v>
      </c>
      <c r="D53" s="166">
        <v>0</v>
      </c>
      <c r="E53" s="166">
        <v>0</v>
      </c>
      <c r="F53" s="163">
        <f t="shared" si="2"/>
        <v>0</v>
      </c>
      <c r="G53" s="187">
        <f t="shared" si="3"/>
        <v>0</v>
      </c>
    </row>
    <row r="54" ht="14.4" spans="1:7">
      <c r="A54" s="188" t="s">
        <v>132</v>
      </c>
      <c r="B54" s="166">
        <v>79</v>
      </c>
      <c r="C54" s="166">
        <v>76</v>
      </c>
      <c r="D54" s="166">
        <v>65</v>
      </c>
      <c r="E54" s="166">
        <v>51</v>
      </c>
      <c r="F54" s="163">
        <f t="shared" si="2"/>
        <v>0.855263157894737</v>
      </c>
      <c r="G54" s="187">
        <f t="shared" si="3"/>
        <v>1.27450980392157</v>
      </c>
    </row>
    <row r="55" ht="14.4" spans="1:7">
      <c r="A55" s="188" t="s">
        <v>133</v>
      </c>
      <c r="B55" s="166">
        <v>261</v>
      </c>
      <c r="C55" s="166">
        <v>83</v>
      </c>
      <c r="D55" s="166">
        <v>83</v>
      </c>
      <c r="E55" s="166">
        <v>186</v>
      </c>
      <c r="F55" s="163">
        <f t="shared" si="2"/>
        <v>1</v>
      </c>
      <c r="G55" s="187">
        <f t="shared" si="3"/>
        <v>0.446236559139785</v>
      </c>
    </row>
    <row r="56" ht="14.4" spans="1:7">
      <c r="A56" s="188" t="s">
        <v>134</v>
      </c>
      <c r="B56" s="166">
        <v>4137</v>
      </c>
      <c r="C56" s="166">
        <v>1699</v>
      </c>
      <c r="D56" s="166">
        <v>1699</v>
      </c>
      <c r="E56" s="166">
        <v>2061</v>
      </c>
      <c r="F56" s="163">
        <f t="shared" si="2"/>
        <v>1</v>
      </c>
      <c r="G56" s="187">
        <f t="shared" si="3"/>
        <v>0.824357108199903</v>
      </c>
    </row>
    <row r="57" ht="14.4" spans="1:7">
      <c r="A57" s="188" t="s">
        <v>135</v>
      </c>
      <c r="B57" s="166">
        <v>0</v>
      </c>
      <c r="C57" s="166">
        <v>44</v>
      </c>
      <c r="D57" s="166">
        <v>37</v>
      </c>
      <c r="E57" s="166">
        <v>0</v>
      </c>
      <c r="F57" s="163">
        <f t="shared" si="2"/>
        <v>0.840909090909091</v>
      </c>
      <c r="G57" s="187">
        <f t="shared" si="3"/>
        <v>0</v>
      </c>
    </row>
    <row r="58" ht="14.4" spans="1:7">
      <c r="A58" s="188" t="s">
        <v>136</v>
      </c>
      <c r="B58" s="166">
        <v>55</v>
      </c>
      <c r="C58" s="166">
        <v>8</v>
      </c>
      <c r="D58" s="166">
        <v>8</v>
      </c>
      <c r="E58" s="166"/>
      <c r="F58" s="163">
        <f t="shared" si="2"/>
        <v>1</v>
      </c>
      <c r="G58" s="187">
        <f t="shared" si="3"/>
        <v>0</v>
      </c>
    </row>
    <row r="59" ht="14.4" spans="1:7">
      <c r="A59" s="188" t="s">
        <v>137</v>
      </c>
      <c r="B59" s="166">
        <v>0</v>
      </c>
      <c r="C59" s="166">
        <v>0</v>
      </c>
      <c r="D59" s="166">
        <v>0</v>
      </c>
      <c r="E59" s="166">
        <v>0</v>
      </c>
      <c r="F59" s="163">
        <f t="shared" si="2"/>
        <v>0</v>
      </c>
      <c r="G59" s="187">
        <f t="shared" si="3"/>
        <v>0</v>
      </c>
    </row>
    <row r="60" ht="14.4" spans="1:7">
      <c r="A60" s="188" t="s">
        <v>138</v>
      </c>
      <c r="B60" s="166">
        <v>0</v>
      </c>
      <c r="C60" s="166">
        <v>0</v>
      </c>
      <c r="D60" s="166">
        <v>0</v>
      </c>
      <c r="E60" s="166">
        <v>0</v>
      </c>
      <c r="F60" s="163">
        <f t="shared" si="2"/>
        <v>0</v>
      </c>
      <c r="G60" s="187">
        <f t="shared" si="3"/>
        <v>0</v>
      </c>
    </row>
    <row r="61" ht="14.4" spans="1:7">
      <c r="A61" s="188" t="s">
        <v>139</v>
      </c>
      <c r="B61" s="166">
        <v>0</v>
      </c>
      <c r="C61" s="166">
        <v>0</v>
      </c>
      <c r="D61" s="166">
        <v>0</v>
      </c>
      <c r="E61" s="166">
        <v>0</v>
      </c>
      <c r="F61" s="163">
        <f t="shared" si="2"/>
        <v>0</v>
      </c>
      <c r="G61" s="187">
        <f t="shared" si="3"/>
        <v>0</v>
      </c>
    </row>
    <row r="62" ht="14.4" spans="1:7">
      <c r="A62" s="188" t="s">
        <v>140</v>
      </c>
      <c r="B62" s="166">
        <v>0</v>
      </c>
      <c r="C62" s="166">
        <v>0</v>
      </c>
      <c r="D62" s="166">
        <v>0</v>
      </c>
      <c r="E62" s="166">
        <v>0</v>
      </c>
      <c r="F62" s="163">
        <f t="shared" si="2"/>
        <v>0</v>
      </c>
      <c r="G62" s="187">
        <f t="shared" si="3"/>
        <v>0</v>
      </c>
    </row>
    <row r="63" ht="14.4" spans="1:7">
      <c r="A63" s="188" t="s">
        <v>141</v>
      </c>
      <c r="B63" s="166">
        <v>0</v>
      </c>
      <c r="C63" s="166">
        <v>0</v>
      </c>
      <c r="D63" s="166">
        <v>0</v>
      </c>
      <c r="E63" s="166">
        <v>0</v>
      </c>
      <c r="F63" s="163">
        <f t="shared" si="2"/>
        <v>0</v>
      </c>
      <c r="G63" s="187">
        <f t="shared" si="3"/>
        <v>0</v>
      </c>
    </row>
    <row r="64" ht="14.4" spans="1:7">
      <c r="A64" s="188" t="s">
        <v>142</v>
      </c>
      <c r="B64" s="166">
        <v>0</v>
      </c>
      <c r="C64" s="166">
        <v>0</v>
      </c>
      <c r="D64" s="166">
        <v>0</v>
      </c>
      <c r="E64" s="166">
        <v>0</v>
      </c>
      <c r="F64" s="163">
        <f t="shared" si="2"/>
        <v>0</v>
      </c>
      <c r="G64" s="187">
        <f t="shared" si="3"/>
        <v>0</v>
      </c>
    </row>
    <row r="65" ht="14.4" spans="1:7">
      <c r="A65" s="188" t="s">
        <v>143</v>
      </c>
      <c r="B65" s="166">
        <v>0</v>
      </c>
      <c r="C65" s="166">
        <v>0</v>
      </c>
      <c r="D65" s="166">
        <v>0</v>
      </c>
      <c r="E65" s="166">
        <v>0</v>
      </c>
      <c r="F65" s="163">
        <f t="shared" si="2"/>
        <v>0</v>
      </c>
      <c r="G65" s="187">
        <f t="shared" si="3"/>
        <v>0</v>
      </c>
    </row>
    <row r="66" ht="14.4" spans="1:7">
      <c r="A66" s="188" t="s">
        <v>144</v>
      </c>
      <c r="B66" s="166">
        <v>0</v>
      </c>
      <c r="C66" s="166">
        <v>8</v>
      </c>
      <c r="D66" s="166">
        <v>8</v>
      </c>
      <c r="E66" s="166">
        <v>0</v>
      </c>
      <c r="F66" s="163">
        <f t="shared" ref="F66:F97" si="4">IFERROR(D66/C66,0)</f>
        <v>1</v>
      </c>
      <c r="G66" s="187">
        <f t="shared" ref="G66:G97" si="5">IFERROR(D66/E66,0)</f>
        <v>0</v>
      </c>
    </row>
    <row r="67" ht="14.4" spans="1:7">
      <c r="A67" s="188" t="s">
        <v>145</v>
      </c>
      <c r="B67" s="166">
        <v>0</v>
      </c>
      <c r="C67" s="166">
        <v>0</v>
      </c>
      <c r="D67" s="166">
        <v>0</v>
      </c>
      <c r="E67" s="166">
        <v>0</v>
      </c>
      <c r="F67" s="163">
        <f t="shared" si="4"/>
        <v>0</v>
      </c>
      <c r="G67" s="187">
        <f t="shared" si="5"/>
        <v>0</v>
      </c>
    </row>
    <row r="68" ht="14.4" spans="1:7">
      <c r="A68" s="188" t="s">
        <v>146</v>
      </c>
      <c r="B68" s="166">
        <v>55</v>
      </c>
      <c r="C68" s="166">
        <v>0</v>
      </c>
      <c r="D68" s="166">
        <v>0</v>
      </c>
      <c r="E68" s="166">
        <v>0</v>
      </c>
      <c r="F68" s="163">
        <f t="shared" si="4"/>
        <v>0</v>
      </c>
      <c r="G68" s="187">
        <f t="shared" si="5"/>
        <v>0</v>
      </c>
    </row>
    <row r="69" ht="14.4" spans="1:7">
      <c r="A69" s="188" t="s">
        <v>147</v>
      </c>
      <c r="B69" s="166">
        <v>1172</v>
      </c>
      <c r="C69" s="166">
        <v>1384</v>
      </c>
      <c r="D69" s="166">
        <v>1347</v>
      </c>
      <c r="E69" s="166">
        <v>1972</v>
      </c>
      <c r="F69" s="163">
        <f t="shared" si="4"/>
        <v>0.973265895953757</v>
      </c>
      <c r="G69" s="187">
        <f t="shared" si="5"/>
        <v>0.683062880324544</v>
      </c>
    </row>
    <row r="70" ht="14.4" spans="1:7">
      <c r="A70" s="188" t="s">
        <v>148</v>
      </c>
      <c r="B70" s="166">
        <v>412</v>
      </c>
      <c r="C70" s="166">
        <v>489</v>
      </c>
      <c r="D70" s="166">
        <v>473</v>
      </c>
      <c r="E70" s="166">
        <v>185</v>
      </c>
      <c r="F70" s="163">
        <f t="shared" si="4"/>
        <v>0.967280163599182</v>
      </c>
      <c r="G70" s="187">
        <f t="shared" si="5"/>
        <v>2.55675675675676</v>
      </c>
    </row>
    <row r="71" ht="14.4" spans="1:7">
      <c r="A71" s="188" t="s">
        <v>149</v>
      </c>
      <c r="B71" s="166">
        <v>326</v>
      </c>
      <c r="C71" s="166">
        <v>449</v>
      </c>
      <c r="D71" s="166">
        <v>449</v>
      </c>
      <c r="E71" s="166">
        <v>1233</v>
      </c>
      <c r="F71" s="163">
        <f t="shared" si="4"/>
        <v>1</v>
      </c>
      <c r="G71" s="187">
        <f t="shared" si="5"/>
        <v>0.364152473641525</v>
      </c>
    </row>
    <row r="72" ht="14.4" spans="1:7">
      <c r="A72" s="188" t="s">
        <v>150</v>
      </c>
      <c r="B72" s="166">
        <v>434</v>
      </c>
      <c r="C72" s="166">
        <v>357</v>
      </c>
      <c r="D72" s="166">
        <v>357</v>
      </c>
      <c r="E72" s="166">
        <v>36</v>
      </c>
      <c r="F72" s="163">
        <f t="shared" si="4"/>
        <v>1</v>
      </c>
      <c r="G72" s="187">
        <f t="shared" si="5"/>
        <v>9.91666666666667</v>
      </c>
    </row>
    <row r="73" ht="14.4" spans="1:7">
      <c r="A73" s="240" t="s">
        <v>151</v>
      </c>
      <c r="B73" s="166">
        <v>0</v>
      </c>
      <c r="C73" s="166">
        <v>0</v>
      </c>
      <c r="D73" s="166">
        <v>0</v>
      </c>
      <c r="E73" s="166"/>
      <c r="F73" s="163">
        <f t="shared" si="4"/>
        <v>0</v>
      </c>
      <c r="G73" s="187">
        <f t="shared" si="5"/>
        <v>0</v>
      </c>
    </row>
    <row r="74" ht="14.4" spans="1:7">
      <c r="A74" s="188" t="s">
        <v>152</v>
      </c>
      <c r="B74" s="166">
        <v>0</v>
      </c>
      <c r="C74" s="166">
        <v>0</v>
      </c>
      <c r="D74" s="166">
        <v>0</v>
      </c>
      <c r="E74" s="166">
        <v>0</v>
      </c>
      <c r="F74" s="163">
        <f t="shared" si="4"/>
        <v>0</v>
      </c>
      <c r="G74" s="187">
        <f t="shared" si="5"/>
        <v>0</v>
      </c>
    </row>
    <row r="75" ht="14.4" spans="1:7">
      <c r="A75" s="188" t="s">
        <v>153</v>
      </c>
      <c r="B75" s="166">
        <v>0</v>
      </c>
      <c r="C75" s="166">
        <v>89</v>
      </c>
      <c r="D75" s="166">
        <v>68</v>
      </c>
      <c r="E75" s="166">
        <v>518</v>
      </c>
      <c r="F75" s="163">
        <f t="shared" si="4"/>
        <v>0.764044943820225</v>
      </c>
      <c r="G75" s="187">
        <f t="shared" si="5"/>
        <v>0.131274131274131</v>
      </c>
    </row>
    <row r="76" ht="14.4" spans="1:7">
      <c r="A76" s="188" t="s">
        <v>154</v>
      </c>
      <c r="B76" s="166">
        <v>7802</v>
      </c>
      <c r="C76" s="166">
        <v>9532</v>
      </c>
      <c r="D76" s="166">
        <v>8945</v>
      </c>
      <c r="E76" s="166">
        <v>9611</v>
      </c>
      <c r="F76" s="163">
        <f t="shared" si="4"/>
        <v>0.938417960553924</v>
      </c>
      <c r="G76" s="187">
        <f t="shared" si="5"/>
        <v>0.93070440120695</v>
      </c>
    </row>
    <row r="77" ht="14.4" spans="1:7">
      <c r="A77" s="188" t="s">
        <v>155</v>
      </c>
      <c r="B77" s="166">
        <v>132</v>
      </c>
      <c r="C77" s="166">
        <v>1888</v>
      </c>
      <c r="D77" s="166">
        <v>1888</v>
      </c>
      <c r="E77" s="166">
        <f>19+3556</f>
        <v>3575</v>
      </c>
      <c r="F77" s="163">
        <f t="shared" si="4"/>
        <v>1</v>
      </c>
      <c r="G77" s="187">
        <f t="shared" si="5"/>
        <v>0.528111888111888</v>
      </c>
    </row>
    <row r="78" ht="14.4" spans="1:7">
      <c r="A78" s="188" t="s">
        <v>156</v>
      </c>
      <c r="B78" s="166">
        <v>1228</v>
      </c>
      <c r="C78" s="166">
        <v>1024</v>
      </c>
      <c r="D78" s="166">
        <v>970</v>
      </c>
      <c r="E78" s="166">
        <v>519</v>
      </c>
      <c r="F78" s="163">
        <f t="shared" si="4"/>
        <v>0.947265625</v>
      </c>
      <c r="G78" s="187">
        <f t="shared" si="5"/>
        <v>1.86897880539499</v>
      </c>
    </row>
    <row r="79" ht="14.4" spans="1:7">
      <c r="A79" s="188" t="s">
        <v>157</v>
      </c>
      <c r="B79" s="166">
        <v>3558</v>
      </c>
      <c r="C79" s="166">
        <v>2830</v>
      </c>
      <c r="D79" s="166">
        <v>2830</v>
      </c>
      <c r="E79" s="166">
        <v>2450</v>
      </c>
      <c r="F79" s="163">
        <f t="shared" si="4"/>
        <v>1</v>
      </c>
      <c r="G79" s="187">
        <f t="shared" si="5"/>
        <v>1.15510204081633</v>
      </c>
    </row>
    <row r="80" ht="14.4" spans="1:7">
      <c r="A80" s="188" t="s">
        <v>158</v>
      </c>
      <c r="B80" s="166">
        <v>0</v>
      </c>
      <c r="C80" s="166">
        <v>0</v>
      </c>
      <c r="D80" s="166">
        <v>0</v>
      </c>
      <c r="E80" s="166">
        <v>0</v>
      </c>
      <c r="F80" s="163">
        <f t="shared" si="4"/>
        <v>0</v>
      </c>
      <c r="G80" s="187">
        <f t="shared" si="5"/>
        <v>0</v>
      </c>
    </row>
    <row r="81" ht="14.4" spans="1:7">
      <c r="A81" s="188" t="s">
        <v>159</v>
      </c>
      <c r="B81" s="166">
        <v>642</v>
      </c>
      <c r="C81" s="166">
        <v>1010</v>
      </c>
      <c r="D81" s="166">
        <v>536</v>
      </c>
      <c r="E81" s="166">
        <v>552</v>
      </c>
      <c r="F81" s="163">
        <f t="shared" si="4"/>
        <v>0.530693069306931</v>
      </c>
      <c r="G81" s="187">
        <f t="shared" si="5"/>
        <v>0.971014492753623</v>
      </c>
    </row>
    <row r="82" ht="14.4" spans="1:7">
      <c r="A82" s="188" t="s">
        <v>160</v>
      </c>
      <c r="B82" s="166">
        <v>120</v>
      </c>
      <c r="C82" s="166">
        <v>887</v>
      </c>
      <c r="D82" s="166">
        <v>878</v>
      </c>
      <c r="E82" s="166">
        <v>872</v>
      </c>
      <c r="F82" s="163">
        <f t="shared" si="4"/>
        <v>0.989853438556934</v>
      </c>
      <c r="G82" s="187">
        <f t="shared" si="5"/>
        <v>1.00688073394495</v>
      </c>
    </row>
    <row r="83" ht="14.4" spans="1:7">
      <c r="A83" s="188" t="s">
        <v>161</v>
      </c>
      <c r="B83" s="166">
        <v>40</v>
      </c>
      <c r="C83" s="166">
        <v>184</v>
      </c>
      <c r="D83" s="166">
        <v>174</v>
      </c>
      <c r="E83" s="166">
        <v>350</v>
      </c>
      <c r="F83" s="163">
        <f t="shared" si="4"/>
        <v>0.945652173913043</v>
      </c>
      <c r="G83" s="187">
        <f t="shared" si="5"/>
        <v>0.497142857142857</v>
      </c>
    </row>
    <row r="84" ht="14.4" spans="1:7">
      <c r="A84" s="188" t="s">
        <v>162</v>
      </c>
      <c r="B84" s="166">
        <v>1088</v>
      </c>
      <c r="C84" s="166">
        <v>648</v>
      </c>
      <c r="D84" s="166">
        <v>615</v>
      </c>
      <c r="E84" s="166">
        <v>349</v>
      </c>
      <c r="F84" s="163">
        <f t="shared" si="4"/>
        <v>0.949074074074074</v>
      </c>
      <c r="G84" s="187">
        <f t="shared" si="5"/>
        <v>1.7621776504298</v>
      </c>
    </row>
    <row r="85" ht="14.4" spans="1:7">
      <c r="A85" s="188" t="s">
        <v>163</v>
      </c>
      <c r="B85" s="166">
        <v>318</v>
      </c>
      <c r="C85" s="166">
        <v>348</v>
      </c>
      <c r="D85" s="166">
        <v>342</v>
      </c>
      <c r="E85" s="166">
        <v>172</v>
      </c>
      <c r="F85" s="163">
        <f t="shared" si="4"/>
        <v>0.982758620689655</v>
      </c>
      <c r="G85" s="187">
        <f t="shared" si="5"/>
        <v>1.98837209302326</v>
      </c>
    </row>
    <row r="86" ht="14.4" spans="1:7">
      <c r="A86" s="188" t="s">
        <v>164</v>
      </c>
      <c r="B86" s="166">
        <v>0</v>
      </c>
      <c r="C86" s="166">
        <v>0</v>
      </c>
      <c r="D86" s="166">
        <v>0</v>
      </c>
      <c r="E86" s="166">
        <v>0</v>
      </c>
      <c r="F86" s="163">
        <f t="shared" si="4"/>
        <v>0</v>
      </c>
      <c r="G86" s="187">
        <f t="shared" si="5"/>
        <v>0</v>
      </c>
    </row>
    <row r="87" ht="14.4" spans="1:7">
      <c r="A87" s="188" t="s">
        <v>165</v>
      </c>
      <c r="B87" s="166">
        <v>610</v>
      </c>
      <c r="C87" s="166">
        <v>221</v>
      </c>
      <c r="D87" s="166">
        <v>221</v>
      </c>
      <c r="E87" s="166">
        <v>410</v>
      </c>
      <c r="F87" s="163">
        <f t="shared" si="4"/>
        <v>1</v>
      </c>
      <c r="G87" s="187">
        <f t="shared" si="5"/>
        <v>0.539024390243902</v>
      </c>
    </row>
    <row r="88" ht="14.4" spans="1:7">
      <c r="A88" s="188" t="s">
        <v>166</v>
      </c>
      <c r="B88" s="166">
        <v>37</v>
      </c>
      <c r="C88" s="166">
        <v>1</v>
      </c>
      <c r="D88" s="166">
        <v>1</v>
      </c>
      <c r="E88" s="166">
        <v>34</v>
      </c>
      <c r="F88" s="163">
        <f t="shared" si="4"/>
        <v>1</v>
      </c>
      <c r="G88" s="187">
        <f t="shared" si="5"/>
        <v>0.0294117647058824</v>
      </c>
    </row>
    <row r="89" ht="14.4" spans="1:7">
      <c r="A89" s="188" t="s">
        <v>167</v>
      </c>
      <c r="B89" s="166">
        <v>0</v>
      </c>
      <c r="C89" s="166">
        <v>0</v>
      </c>
      <c r="D89" s="166">
        <v>0</v>
      </c>
      <c r="E89" s="166">
        <v>47</v>
      </c>
      <c r="F89" s="163">
        <f t="shared" si="4"/>
        <v>0</v>
      </c>
      <c r="G89" s="187">
        <f t="shared" si="5"/>
        <v>0</v>
      </c>
    </row>
    <row r="90" ht="14.4" spans="1:7">
      <c r="A90" s="188" t="s">
        <v>168</v>
      </c>
      <c r="B90" s="166">
        <v>0</v>
      </c>
      <c r="C90" s="166">
        <v>0</v>
      </c>
      <c r="D90" s="166">
        <v>0</v>
      </c>
      <c r="E90" s="166"/>
      <c r="F90" s="163">
        <f t="shared" si="4"/>
        <v>0</v>
      </c>
      <c r="G90" s="187">
        <f t="shared" si="5"/>
        <v>0</v>
      </c>
    </row>
    <row r="91" ht="14.4" spans="1:7">
      <c r="A91" s="188" t="s">
        <v>169</v>
      </c>
      <c r="B91" s="166">
        <v>10</v>
      </c>
      <c r="C91" s="166">
        <v>3</v>
      </c>
      <c r="D91" s="166">
        <v>3</v>
      </c>
      <c r="E91" s="166">
        <v>0</v>
      </c>
      <c r="F91" s="163">
        <f t="shared" si="4"/>
        <v>1</v>
      </c>
      <c r="G91" s="187">
        <f t="shared" si="5"/>
        <v>0</v>
      </c>
    </row>
    <row r="92" ht="14.4" spans="1:7">
      <c r="A92" s="188" t="s">
        <v>170</v>
      </c>
      <c r="B92" s="166">
        <v>0</v>
      </c>
      <c r="C92" s="166">
        <v>0</v>
      </c>
      <c r="D92" s="166">
        <v>0</v>
      </c>
      <c r="E92" s="166">
        <v>0</v>
      </c>
      <c r="F92" s="163">
        <f t="shared" si="4"/>
        <v>0</v>
      </c>
      <c r="G92" s="187">
        <f t="shared" si="5"/>
        <v>0</v>
      </c>
    </row>
    <row r="93" ht="14.4" spans="1:7">
      <c r="A93" s="188" t="s">
        <v>171</v>
      </c>
      <c r="B93" s="166">
        <v>0</v>
      </c>
      <c r="C93" s="166">
        <v>0</v>
      </c>
      <c r="D93" s="166">
        <v>0</v>
      </c>
      <c r="E93" s="166">
        <v>28</v>
      </c>
      <c r="F93" s="163">
        <f t="shared" si="4"/>
        <v>0</v>
      </c>
      <c r="G93" s="187">
        <f t="shared" si="5"/>
        <v>0</v>
      </c>
    </row>
    <row r="94" ht="14.4" spans="1:7">
      <c r="A94" s="188" t="s">
        <v>172</v>
      </c>
      <c r="B94" s="166">
        <v>19</v>
      </c>
      <c r="C94" s="166">
        <v>2</v>
      </c>
      <c r="D94" s="166">
        <v>2</v>
      </c>
      <c r="E94" s="166">
        <v>105</v>
      </c>
      <c r="F94" s="163">
        <f t="shared" si="4"/>
        <v>1</v>
      </c>
      <c r="G94" s="187">
        <f t="shared" si="5"/>
        <v>0.019047619047619</v>
      </c>
    </row>
    <row r="95" ht="14.4" spans="1:7">
      <c r="A95" s="188" t="s">
        <v>173</v>
      </c>
      <c r="B95" s="166">
        <v>0</v>
      </c>
      <c r="C95" s="166">
        <v>0</v>
      </c>
      <c r="D95" s="166">
        <v>0</v>
      </c>
      <c r="E95" s="166">
        <v>0</v>
      </c>
      <c r="F95" s="163">
        <f t="shared" si="4"/>
        <v>0</v>
      </c>
      <c r="G95" s="187">
        <f t="shared" si="5"/>
        <v>0</v>
      </c>
    </row>
    <row r="96" ht="14.4" spans="1:7">
      <c r="A96" s="188" t="s">
        <v>174</v>
      </c>
      <c r="B96" s="166">
        <v>0</v>
      </c>
      <c r="C96" s="166">
        <v>486</v>
      </c>
      <c r="D96" s="166">
        <v>485</v>
      </c>
      <c r="E96" s="166">
        <v>148</v>
      </c>
      <c r="F96" s="163">
        <f t="shared" si="4"/>
        <v>0.997942386831276</v>
      </c>
      <c r="G96" s="187">
        <f t="shared" si="5"/>
        <v>3.27702702702703</v>
      </c>
    </row>
    <row r="97" ht="14.4" spans="1:7">
      <c r="A97" s="188" t="s">
        <v>175</v>
      </c>
      <c r="B97" s="166">
        <v>5207</v>
      </c>
      <c r="C97" s="166">
        <v>22126</v>
      </c>
      <c r="D97" s="166">
        <v>21036</v>
      </c>
      <c r="E97" s="166">
        <v>8756</v>
      </c>
      <c r="F97" s="163">
        <f t="shared" si="4"/>
        <v>0.950736689867125</v>
      </c>
      <c r="G97" s="187">
        <f t="shared" si="5"/>
        <v>2.40246687985381</v>
      </c>
    </row>
    <row r="98" ht="14.4" spans="1:7">
      <c r="A98" s="188" t="s">
        <v>176</v>
      </c>
      <c r="B98" s="166">
        <v>15</v>
      </c>
      <c r="C98" s="166">
        <v>15</v>
      </c>
      <c r="D98" s="166">
        <v>15</v>
      </c>
      <c r="E98" s="166">
        <v>18</v>
      </c>
      <c r="F98" s="163">
        <f t="shared" ref="F98:F129" si="6">IFERROR(D98/C98,0)</f>
        <v>1</v>
      </c>
      <c r="G98" s="187">
        <f t="shared" ref="G98:G129" si="7">IFERROR(D98/E98,0)</f>
        <v>0.833333333333333</v>
      </c>
    </row>
    <row r="99" ht="14.4" spans="1:7">
      <c r="A99" s="188" t="s">
        <v>177</v>
      </c>
      <c r="B99" s="166">
        <v>0</v>
      </c>
      <c r="C99" s="166">
        <v>0</v>
      </c>
      <c r="D99" s="166">
        <v>0</v>
      </c>
      <c r="E99" s="166">
        <v>0</v>
      </c>
      <c r="F99" s="163">
        <f t="shared" si="6"/>
        <v>0</v>
      </c>
      <c r="G99" s="187">
        <f t="shared" si="7"/>
        <v>0</v>
      </c>
    </row>
    <row r="100" ht="14.4" spans="1:7">
      <c r="A100" s="188" t="s">
        <v>178</v>
      </c>
      <c r="B100" s="166">
        <v>2030</v>
      </c>
      <c r="C100" s="166">
        <v>1445</v>
      </c>
      <c r="D100" s="166">
        <v>1384</v>
      </c>
      <c r="E100" s="166">
        <v>915</v>
      </c>
      <c r="F100" s="163">
        <f t="shared" si="6"/>
        <v>0.957785467128028</v>
      </c>
      <c r="G100" s="187">
        <f t="shared" si="7"/>
        <v>1.51256830601093</v>
      </c>
    </row>
    <row r="101" ht="14.4" spans="1:7">
      <c r="A101" s="188" t="s">
        <v>179</v>
      </c>
      <c r="B101" s="166">
        <v>828</v>
      </c>
      <c r="C101" s="166">
        <v>17940</v>
      </c>
      <c r="D101" s="166">
        <v>16966</v>
      </c>
      <c r="E101" s="166">
        <v>5614</v>
      </c>
      <c r="F101" s="163">
        <f t="shared" si="6"/>
        <v>0.945707915273133</v>
      </c>
      <c r="G101" s="187">
        <f t="shared" si="7"/>
        <v>3.02208763804774</v>
      </c>
    </row>
    <row r="102" ht="14.4" spans="1:7">
      <c r="A102" s="188" t="s">
        <v>180</v>
      </c>
      <c r="B102" s="166">
        <v>0</v>
      </c>
      <c r="C102" s="166">
        <v>0</v>
      </c>
      <c r="D102" s="166">
        <v>0</v>
      </c>
      <c r="E102" s="166">
        <v>0</v>
      </c>
      <c r="F102" s="163">
        <f t="shared" si="6"/>
        <v>0</v>
      </c>
      <c r="G102" s="187">
        <f t="shared" si="7"/>
        <v>0</v>
      </c>
    </row>
    <row r="103" ht="14.4" spans="1:7">
      <c r="A103" s="188" t="s">
        <v>181</v>
      </c>
      <c r="B103" s="166">
        <v>552</v>
      </c>
      <c r="C103" s="166">
        <v>526</v>
      </c>
      <c r="D103" s="166">
        <v>483</v>
      </c>
      <c r="E103" s="166">
        <v>438</v>
      </c>
      <c r="F103" s="163">
        <f t="shared" si="6"/>
        <v>0.918250950570342</v>
      </c>
      <c r="G103" s="187">
        <f t="shared" si="7"/>
        <v>1.1027397260274</v>
      </c>
    </row>
    <row r="104" ht="14.4" spans="1:7">
      <c r="A104" s="188" t="s">
        <v>182</v>
      </c>
      <c r="B104" s="166">
        <v>1079</v>
      </c>
      <c r="C104" s="166">
        <v>1501</v>
      </c>
      <c r="D104" s="166">
        <v>1501</v>
      </c>
      <c r="E104" s="166">
        <v>1070</v>
      </c>
      <c r="F104" s="163">
        <f t="shared" si="6"/>
        <v>1</v>
      </c>
      <c r="G104" s="187">
        <f t="shared" si="7"/>
        <v>1.40280373831776</v>
      </c>
    </row>
    <row r="105" ht="14.4" spans="1:7">
      <c r="A105" s="188" t="s">
        <v>183</v>
      </c>
      <c r="B105" s="166">
        <v>0</v>
      </c>
      <c r="C105" s="166">
        <v>0</v>
      </c>
      <c r="D105" s="166">
        <v>0</v>
      </c>
      <c r="E105" s="166">
        <v>0</v>
      </c>
      <c r="F105" s="163">
        <f t="shared" si="6"/>
        <v>0</v>
      </c>
      <c r="G105" s="187">
        <f t="shared" si="7"/>
        <v>0</v>
      </c>
    </row>
    <row r="106" ht="14.4" spans="1:7">
      <c r="A106" s="188" t="s">
        <v>184</v>
      </c>
      <c r="B106" s="166">
        <v>82</v>
      </c>
      <c r="C106" s="166">
        <v>52</v>
      </c>
      <c r="D106" s="166">
        <v>52</v>
      </c>
      <c r="E106" s="166">
        <v>109</v>
      </c>
      <c r="F106" s="163">
        <f t="shared" si="6"/>
        <v>1</v>
      </c>
      <c r="G106" s="187">
        <f t="shared" si="7"/>
        <v>0.477064220183486</v>
      </c>
    </row>
    <row r="107" ht="14.4" spans="1:7">
      <c r="A107" s="188" t="s">
        <v>185</v>
      </c>
      <c r="B107" s="166">
        <v>0</v>
      </c>
      <c r="C107" s="166">
        <v>15</v>
      </c>
      <c r="D107" s="166">
        <v>15</v>
      </c>
      <c r="E107" s="166">
        <v>15</v>
      </c>
      <c r="F107" s="163">
        <f t="shared" si="6"/>
        <v>1</v>
      </c>
      <c r="G107" s="187">
        <f t="shared" si="7"/>
        <v>1</v>
      </c>
    </row>
    <row r="108" ht="14.4" spans="1:7">
      <c r="A108" s="188" t="s">
        <v>186</v>
      </c>
      <c r="B108" s="166">
        <v>0</v>
      </c>
      <c r="C108" s="166">
        <v>0</v>
      </c>
      <c r="D108" s="166">
        <v>0</v>
      </c>
      <c r="E108" s="166">
        <v>0</v>
      </c>
      <c r="F108" s="163">
        <f t="shared" si="6"/>
        <v>0</v>
      </c>
      <c r="G108" s="187">
        <f t="shared" si="7"/>
        <v>0</v>
      </c>
    </row>
    <row r="109" ht="14.4" spans="1:7">
      <c r="A109" s="188" t="s">
        <v>187</v>
      </c>
      <c r="B109" s="166">
        <v>621</v>
      </c>
      <c r="C109" s="166">
        <v>628</v>
      </c>
      <c r="D109" s="166">
        <v>620</v>
      </c>
      <c r="E109" s="166">
        <v>576</v>
      </c>
      <c r="F109" s="163">
        <f t="shared" si="6"/>
        <v>0.987261146496815</v>
      </c>
      <c r="G109" s="187">
        <f t="shared" si="7"/>
        <v>1.07638888888889</v>
      </c>
    </row>
    <row r="110" ht="14.4" spans="1:7">
      <c r="A110" s="188" t="s">
        <v>188</v>
      </c>
      <c r="B110" s="166">
        <v>0</v>
      </c>
      <c r="C110" s="166">
        <v>4</v>
      </c>
      <c r="D110" s="166">
        <v>0</v>
      </c>
      <c r="E110" s="166">
        <v>1</v>
      </c>
      <c r="F110" s="163">
        <f t="shared" si="6"/>
        <v>0</v>
      </c>
      <c r="G110" s="187">
        <f t="shared" si="7"/>
        <v>0</v>
      </c>
    </row>
    <row r="111" ht="14.4" spans="1:7">
      <c r="A111" s="188" t="s">
        <v>189</v>
      </c>
      <c r="B111" s="166">
        <v>1636</v>
      </c>
      <c r="C111" s="166">
        <v>1813</v>
      </c>
      <c r="D111" s="166">
        <v>1262</v>
      </c>
      <c r="E111" s="166">
        <v>2283</v>
      </c>
      <c r="F111" s="163">
        <f t="shared" si="6"/>
        <v>0.696083838940982</v>
      </c>
      <c r="G111" s="187">
        <f t="shared" si="7"/>
        <v>0.552781427945686</v>
      </c>
    </row>
    <row r="112" ht="14.4" spans="1:7">
      <c r="A112" s="188" t="s">
        <v>190</v>
      </c>
      <c r="B112" s="166">
        <v>42</v>
      </c>
      <c r="C112" s="166">
        <v>31</v>
      </c>
      <c r="D112" s="166">
        <v>31</v>
      </c>
      <c r="E112" s="166">
        <v>0</v>
      </c>
      <c r="F112" s="163">
        <f t="shared" si="6"/>
        <v>1</v>
      </c>
      <c r="G112" s="187">
        <f t="shared" si="7"/>
        <v>0</v>
      </c>
    </row>
    <row r="113" ht="14.4" spans="1:7">
      <c r="A113" s="188" t="s">
        <v>191</v>
      </c>
      <c r="B113" s="166">
        <v>49</v>
      </c>
      <c r="C113" s="166">
        <v>69</v>
      </c>
      <c r="D113" s="166">
        <v>69</v>
      </c>
      <c r="E113" s="166">
        <v>158</v>
      </c>
      <c r="F113" s="163">
        <f t="shared" si="6"/>
        <v>1</v>
      </c>
      <c r="G113" s="187">
        <f t="shared" si="7"/>
        <v>0.436708860759494</v>
      </c>
    </row>
    <row r="114" ht="14.4" spans="1:7">
      <c r="A114" s="188" t="s">
        <v>192</v>
      </c>
      <c r="B114" s="166">
        <v>1033</v>
      </c>
      <c r="C114" s="166">
        <v>982</v>
      </c>
      <c r="D114" s="166">
        <v>431</v>
      </c>
      <c r="E114" s="166">
        <v>1832</v>
      </c>
      <c r="F114" s="163">
        <f t="shared" si="6"/>
        <v>0.438900203665988</v>
      </c>
      <c r="G114" s="187">
        <f t="shared" si="7"/>
        <v>0.235262008733624</v>
      </c>
    </row>
    <row r="115" ht="14.4" spans="1:7">
      <c r="A115" s="188" t="s">
        <v>193</v>
      </c>
      <c r="B115" s="166">
        <v>244</v>
      </c>
      <c r="C115" s="166">
        <v>514</v>
      </c>
      <c r="D115" s="166">
        <v>514</v>
      </c>
      <c r="E115" s="166">
        <v>280</v>
      </c>
      <c r="F115" s="163">
        <f t="shared" si="6"/>
        <v>1</v>
      </c>
      <c r="G115" s="187">
        <f t="shared" si="7"/>
        <v>1.83571428571429</v>
      </c>
    </row>
    <row r="116" ht="14.4" spans="1:7">
      <c r="A116" s="188" t="s">
        <v>194</v>
      </c>
      <c r="B116" s="166">
        <v>0</v>
      </c>
      <c r="C116" s="166">
        <v>0</v>
      </c>
      <c r="D116" s="166">
        <v>0</v>
      </c>
      <c r="E116" s="166"/>
      <c r="F116" s="163">
        <f t="shared" si="6"/>
        <v>0</v>
      </c>
      <c r="G116" s="187">
        <f t="shared" si="7"/>
        <v>0</v>
      </c>
    </row>
    <row r="117" ht="14.4" spans="1:7">
      <c r="A117" s="188" t="s">
        <v>195</v>
      </c>
      <c r="B117" s="166">
        <v>0</v>
      </c>
      <c r="C117" s="166">
        <v>0</v>
      </c>
      <c r="D117" s="166">
        <v>0</v>
      </c>
      <c r="E117" s="166">
        <v>0</v>
      </c>
      <c r="F117" s="163">
        <f t="shared" si="6"/>
        <v>0</v>
      </c>
      <c r="G117" s="187">
        <f t="shared" si="7"/>
        <v>0</v>
      </c>
    </row>
    <row r="118" ht="14.4" spans="1:7">
      <c r="A118" s="188" t="s">
        <v>196</v>
      </c>
      <c r="B118" s="166">
        <v>0</v>
      </c>
      <c r="C118" s="166">
        <v>0</v>
      </c>
      <c r="D118" s="166">
        <v>0</v>
      </c>
      <c r="E118" s="166">
        <v>0</v>
      </c>
      <c r="F118" s="163">
        <f t="shared" si="6"/>
        <v>0</v>
      </c>
      <c r="G118" s="187">
        <f t="shared" si="7"/>
        <v>0</v>
      </c>
    </row>
    <row r="119" ht="14.4" spans="1:7">
      <c r="A119" s="188" t="s">
        <v>197</v>
      </c>
      <c r="B119" s="166">
        <v>0</v>
      </c>
      <c r="C119" s="166">
        <v>0</v>
      </c>
      <c r="D119" s="166">
        <v>0</v>
      </c>
      <c r="E119" s="166">
        <v>0</v>
      </c>
      <c r="F119" s="163">
        <f t="shared" si="6"/>
        <v>0</v>
      </c>
      <c r="G119" s="187">
        <f t="shared" si="7"/>
        <v>0</v>
      </c>
    </row>
    <row r="120" ht="14.4" spans="1:7">
      <c r="A120" s="188" t="s">
        <v>198</v>
      </c>
      <c r="B120" s="166">
        <v>0</v>
      </c>
      <c r="C120" s="166">
        <v>0</v>
      </c>
      <c r="D120" s="166">
        <v>0</v>
      </c>
      <c r="E120" s="166">
        <v>0</v>
      </c>
      <c r="F120" s="163">
        <f t="shared" si="6"/>
        <v>0</v>
      </c>
      <c r="G120" s="187">
        <f t="shared" si="7"/>
        <v>0</v>
      </c>
    </row>
    <row r="121" ht="14.4" spans="1:7">
      <c r="A121" s="188" t="s">
        <v>199</v>
      </c>
      <c r="B121" s="166">
        <v>0</v>
      </c>
      <c r="C121" s="166">
        <v>0</v>
      </c>
      <c r="D121" s="166">
        <v>0</v>
      </c>
      <c r="E121" s="166">
        <v>0</v>
      </c>
      <c r="F121" s="163">
        <f t="shared" si="6"/>
        <v>0</v>
      </c>
      <c r="G121" s="187">
        <f t="shared" si="7"/>
        <v>0</v>
      </c>
    </row>
    <row r="122" ht="14.4" spans="1:7">
      <c r="A122" s="188" t="s">
        <v>200</v>
      </c>
      <c r="B122" s="166">
        <v>268</v>
      </c>
      <c r="C122" s="166">
        <v>217</v>
      </c>
      <c r="D122" s="166">
        <v>217</v>
      </c>
      <c r="E122" s="166">
        <v>13</v>
      </c>
      <c r="F122" s="163">
        <f t="shared" si="6"/>
        <v>1</v>
      </c>
      <c r="G122" s="187">
        <f t="shared" si="7"/>
        <v>16.6923076923077</v>
      </c>
    </row>
    <row r="123" ht="14.4" spans="1:7">
      <c r="A123" s="188" t="s">
        <v>201</v>
      </c>
      <c r="B123" s="166">
        <v>0</v>
      </c>
      <c r="C123" s="166">
        <v>0</v>
      </c>
      <c r="D123" s="166">
        <v>0</v>
      </c>
      <c r="E123" s="166">
        <v>0</v>
      </c>
      <c r="F123" s="163">
        <f t="shared" si="6"/>
        <v>0</v>
      </c>
      <c r="G123" s="187">
        <f t="shared" si="7"/>
        <v>0</v>
      </c>
    </row>
    <row r="124" ht="14.4" spans="1:7">
      <c r="A124" s="188" t="s">
        <v>202</v>
      </c>
      <c r="B124" s="166">
        <v>0</v>
      </c>
      <c r="C124" s="166">
        <v>0</v>
      </c>
      <c r="D124" s="166">
        <v>0</v>
      </c>
      <c r="E124" s="166">
        <v>0</v>
      </c>
      <c r="F124" s="163">
        <f t="shared" si="6"/>
        <v>0</v>
      </c>
      <c r="G124" s="187">
        <f t="shared" si="7"/>
        <v>0</v>
      </c>
    </row>
    <row r="125" ht="14.4" spans="1:7">
      <c r="A125" s="188" t="s">
        <v>203</v>
      </c>
      <c r="B125" s="166">
        <v>0</v>
      </c>
      <c r="C125" s="166">
        <v>0</v>
      </c>
      <c r="D125" s="166">
        <v>0</v>
      </c>
      <c r="E125" s="166">
        <v>0</v>
      </c>
      <c r="F125" s="163">
        <f t="shared" si="6"/>
        <v>0</v>
      </c>
      <c r="G125" s="187">
        <f t="shared" si="7"/>
        <v>0</v>
      </c>
    </row>
    <row r="126" ht="14.4" spans="1:7">
      <c r="A126" s="188" t="s">
        <v>204</v>
      </c>
      <c r="B126" s="166">
        <v>0</v>
      </c>
      <c r="C126" s="166">
        <v>0</v>
      </c>
      <c r="D126" s="166">
        <v>0</v>
      </c>
      <c r="E126" s="166">
        <v>0</v>
      </c>
      <c r="F126" s="163">
        <f t="shared" si="6"/>
        <v>0</v>
      </c>
      <c r="G126" s="187">
        <f t="shared" si="7"/>
        <v>0</v>
      </c>
    </row>
    <row r="127" ht="14.4" spans="1:7">
      <c r="A127" s="188" t="s">
        <v>205</v>
      </c>
      <c r="B127" s="166">
        <v>10029</v>
      </c>
      <c r="C127" s="166">
        <v>10389</v>
      </c>
      <c r="D127" s="166">
        <v>10345</v>
      </c>
      <c r="E127" s="166">
        <v>3733</v>
      </c>
      <c r="F127" s="163">
        <f t="shared" si="6"/>
        <v>0.995764751179132</v>
      </c>
      <c r="G127" s="187">
        <f t="shared" si="7"/>
        <v>2.77122957406911</v>
      </c>
    </row>
    <row r="128" ht="14.4" spans="1:7">
      <c r="A128" s="188" t="s">
        <v>206</v>
      </c>
      <c r="B128" s="166">
        <v>2464</v>
      </c>
      <c r="C128" s="166">
        <v>2049</v>
      </c>
      <c r="D128" s="166">
        <v>2049</v>
      </c>
      <c r="E128" s="166">
        <v>977</v>
      </c>
      <c r="F128" s="163">
        <f t="shared" si="6"/>
        <v>1</v>
      </c>
      <c r="G128" s="187">
        <f t="shared" si="7"/>
        <v>2.09723643807574</v>
      </c>
    </row>
    <row r="129" ht="14.4" spans="1:7">
      <c r="A129" s="188" t="s">
        <v>207</v>
      </c>
      <c r="B129" s="166">
        <v>860</v>
      </c>
      <c r="C129" s="166">
        <v>257</v>
      </c>
      <c r="D129" s="166">
        <v>223</v>
      </c>
      <c r="E129" s="166">
        <v>108</v>
      </c>
      <c r="F129" s="163">
        <f t="shared" si="6"/>
        <v>0.867704280155642</v>
      </c>
      <c r="G129" s="187">
        <f t="shared" si="7"/>
        <v>2.06481481481481</v>
      </c>
    </row>
    <row r="130" ht="14.4" spans="1:7">
      <c r="A130" s="188" t="s">
        <v>208</v>
      </c>
      <c r="B130" s="166">
        <v>4659</v>
      </c>
      <c r="C130" s="166">
        <v>729</v>
      </c>
      <c r="D130" s="166">
        <v>729</v>
      </c>
      <c r="E130" s="166">
        <v>1565</v>
      </c>
      <c r="F130" s="163">
        <f t="shared" ref="F130:F161" si="8">IFERROR(D130/C130,0)</f>
        <v>1</v>
      </c>
      <c r="G130" s="187">
        <f t="shared" ref="G130:G161" si="9">IFERROR(D130/E130,0)</f>
        <v>0.465814696485623</v>
      </c>
    </row>
    <row r="131" ht="14.4" spans="1:7">
      <c r="A131" s="188" t="s">
        <v>209</v>
      </c>
      <c r="B131" s="166">
        <v>2046</v>
      </c>
      <c r="C131" s="166">
        <v>6518</v>
      </c>
      <c r="D131" s="166">
        <v>6518</v>
      </c>
      <c r="E131" s="166">
        <v>1081</v>
      </c>
      <c r="F131" s="163">
        <f t="shared" si="8"/>
        <v>1</v>
      </c>
      <c r="G131" s="187">
        <f t="shared" si="9"/>
        <v>6.02960222016651</v>
      </c>
    </row>
    <row r="132" ht="14.4" spans="1:7">
      <c r="A132" s="188" t="s">
        <v>210</v>
      </c>
      <c r="B132" s="166">
        <v>0</v>
      </c>
      <c r="C132" s="166">
        <v>0</v>
      </c>
      <c r="D132" s="166">
        <v>0</v>
      </c>
      <c r="E132" s="166">
        <v>0</v>
      </c>
      <c r="F132" s="163">
        <f t="shared" si="8"/>
        <v>0</v>
      </c>
      <c r="G132" s="187">
        <f t="shared" si="9"/>
        <v>0</v>
      </c>
    </row>
    <row r="133" ht="14.4" spans="1:7">
      <c r="A133" s="188" t="s">
        <v>211</v>
      </c>
      <c r="B133" s="166">
        <v>0</v>
      </c>
      <c r="C133" s="166">
        <v>836</v>
      </c>
      <c r="D133" s="166">
        <v>826</v>
      </c>
      <c r="E133" s="166">
        <v>2</v>
      </c>
      <c r="F133" s="163">
        <f t="shared" si="8"/>
        <v>0.988038277511962</v>
      </c>
      <c r="G133" s="187">
        <f t="shared" si="9"/>
        <v>413</v>
      </c>
    </row>
    <row r="134" ht="14.4" spans="1:7">
      <c r="A134" s="188" t="s">
        <v>212</v>
      </c>
      <c r="B134" s="166">
        <v>4076</v>
      </c>
      <c r="C134" s="166">
        <v>6369</v>
      </c>
      <c r="D134" s="166">
        <v>4748</v>
      </c>
      <c r="E134" s="166">
        <v>23858</v>
      </c>
      <c r="F134" s="163">
        <f t="shared" si="8"/>
        <v>0.745485947558486</v>
      </c>
      <c r="G134" s="187">
        <f t="shared" si="9"/>
        <v>0.199010813982731</v>
      </c>
    </row>
    <row r="135" ht="14.4" spans="1:7">
      <c r="A135" s="188" t="s">
        <v>213</v>
      </c>
      <c r="B135" s="166">
        <v>1622</v>
      </c>
      <c r="C135" s="166">
        <v>1736</v>
      </c>
      <c r="D135" s="166">
        <v>1131</v>
      </c>
      <c r="E135" s="166">
        <v>1485</v>
      </c>
      <c r="F135" s="163">
        <f t="shared" si="8"/>
        <v>0.651497695852535</v>
      </c>
      <c r="G135" s="187">
        <f t="shared" si="9"/>
        <v>0.761616161616162</v>
      </c>
    </row>
    <row r="136" ht="14.4" spans="1:7">
      <c r="A136" s="188" t="s">
        <v>214</v>
      </c>
      <c r="B136" s="166">
        <v>17</v>
      </c>
      <c r="C136" s="166">
        <v>0</v>
      </c>
      <c r="D136" s="166">
        <v>0</v>
      </c>
      <c r="E136" s="166">
        <v>192</v>
      </c>
      <c r="F136" s="163">
        <f t="shared" si="8"/>
        <v>0</v>
      </c>
      <c r="G136" s="187">
        <f t="shared" si="9"/>
        <v>0</v>
      </c>
    </row>
    <row r="137" ht="14.4" spans="1:7">
      <c r="A137" s="188" t="s">
        <v>215</v>
      </c>
      <c r="B137" s="166">
        <v>1878</v>
      </c>
      <c r="C137" s="166">
        <v>3377</v>
      </c>
      <c r="D137" s="166">
        <v>2853</v>
      </c>
      <c r="E137" s="166">
        <v>21403</v>
      </c>
      <c r="F137" s="163">
        <f t="shared" si="8"/>
        <v>0.844832691738229</v>
      </c>
      <c r="G137" s="187">
        <f t="shared" si="9"/>
        <v>0.1332990702238</v>
      </c>
    </row>
    <row r="138" ht="14.4" spans="1:7">
      <c r="A138" s="188" t="s">
        <v>216</v>
      </c>
      <c r="B138" s="166">
        <v>119</v>
      </c>
      <c r="C138" s="166">
        <v>272</v>
      </c>
      <c r="D138" s="166">
        <v>232</v>
      </c>
      <c r="E138" s="166">
        <v>146</v>
      </c>
      <c r="F138" s="163">
        <f t="shared" si="8"/>
        <v>0.852941176470588</v>
      </c>
      <c r="G138" s="187">
        <f t="shared" si="9"/>
        <v>1.58904109589041</v>
      </c>
    </row>
    <row r="139" ht="14.4" spans="1:7">
      <c r="A139" s="188" t="s">
        <v>217</v>
      </c>
      <c r="B139" s="166">
        <v>440</v>
      </c>
      <c r="C139" s="166">
        <v>984</v>
      </c>
      <c r="D139" s="166">
        <v>532</v>
      </c>
      <c r="E139" s="166">
        <v>565</v>
      </c>
      <c r="F139" s="163">
        <f t="shared" si="8"/>
        <v>0.540650406504065</v>
      </c>
      <c r="G139" s="187">
        <f t="shared" si="9"/>
        <v>0.941592920353982</v>
      </c>
    </row>
    <row r="140" ht="14.4" spans="1:7">
      <c r="A140" s="188" t="s">
        <v>218</v>
      </c>
      <c r="B140" s="166">
        <v>0</v>
      </c>
      <c r="C140" s="166">
        <v>0</v>
      </c>
      <c r="D140" s="166">
        <v>0</v>
      </c>
      <c r="E140" s="166">
        <v>0</v>
      </c>
      <c r="F140" s="163">
        <f t="shared" si="8"/>
        <v>0</v>
      </c>
      <c r="G140" s="187">
        <f t="shared" si="9"/>
        <v>0</v>
      </c>
    </row>
    <row r="141" ht="14.4" spans="1:7">
      <c r="A141" s="188" t="s">
        <v>219</v>
      </c>
      <c r="B141" s="166">
        <v>0</v>
      </c>
      <c r="C141" s="166">
        <v>0</v>
      </c>
      <c r="D141" s="166">
        <v>0</v>
      </c>
      <c r="E141" s="166">
        <v>0</v>
      </c>
      <c r="F141" s="163">
        <f t="shared" si="8"/>
        <v>0</v>
      </c>
      <c r="G141" s="187">
        <f t="shared" si="9"/>
        <v>0</v>
      </c>
    </row>
    <row r="142" ht="14.4" spans="1:7">
      <c r="A142" s="188" t="s">
        <v>220</v>
      </c>
      <c r="B142" s="166">
        <v>0</v>
      </c>
      <c r="C142" s="166">
        <v>0</v>
      </c>
      <c r="D142" s="166">
        <v>0</v>
      </c>
      <c r="E142" s="166">
        <v>67</v>
      </c>
      <c r="F142" s="163">
        <f t="shared" si="8"/>
        <v>0</v>
      </c>
      <c r="G142" s="187">
        <f t="shared" si="9"/>
        <v>0</v>
      </c>
    </row>
    <row r="143" ht="14.4" spans="1:7">
      <c r="A143" s="188" t="s">
        <v>221</v>
      </c>
      <c r="B143" s="166">
        <v>937</v>
      </c>
      <c r="C143" s="166">
        <v>992</v>
      </c>
      <c r="D143" s="166">
        <v>924</v>
      </c>
      <c r="E143" s="166">
        <v>2113</v>
      </c>
      <c r="F143" s="163">
        <f t="shared" si="8"/>
        <v>0.931451612903226</v>
      </c>
      <c r="G143" s="187">
        <f t="shared" si="9"/>
        <v>0.437292948414576</v>
      </c>
    </row>
    <row r="144" ht="14.4" spans="1:7">
      <c r="A144" s="188" t="s">
        <v>222</v>
      </c>
      <c r="B144" s="166">
        <v>206</v>
      </c>
      <c r="C144" s="166">
        <v>462</v>
      </c>
      <c r="D144" s="166">
        <v>394</v>
      </c>
      <c r="E144" s="166">
        <v>1686</v>
      </c>
      <c r="F144" s="163">
        <f t="shared" si="8"/>
        <v>0.852813852813853</v>
      </c>
      <c r="G144" s="187">
        <f t="shared" si="9"/>
        <v>0.233689205219454</v>
      </c>
    </row>
    <row r="145" ht="14.4" spans="1:7">
      <c r="A145" s="188" t="s">
        <v>223</v>
      </c>
      <c r="B145" s="166">
        <v>0</v>
      </c>
      <c r="C145" s="166">
        <v>0</v>
      </c>
      <c r="D145" s="166">
        <v>0</v>
      </c>
      <c r="E145" s="166">
        <v>0</v>
      </c>
      <c r="F145" s="163">
        <f t="shared" si="8"/>
        <v>0</v>
      </c>
      <c r="G145" s="187">
        <f t="shared" si="9"/>
        <v>0</v>
      </c>
    </row>
    <row r="146" ht="14.4" spans="1:7">
      <c r="A146" s="188" t="s">
        <v>224</v>
      </c>
      <c r="B146" s="166">
        <v>0</v>
      </c>
      <c r="C146" s="166">
        <v>0</v>
      </c>
      <c r="D146" s="166">
        <v>0</v>
      </c>
      <c r="E146" s="166">
        <v>0</v>
      </c>
      <c r="F146" s="163">
        <f t="shared" si="8"/>
        <v>0</v>
      </c>
      <c r="G146" s="187">
        <f t="shared" si="9"/>
        <v>0</v>
      </c>
    </row>
    <row r="147" ht="14.4" spans="1:7">
      <c r="A147" s="188" t="s">
        <v>225</v>
      </c>
      <c r="B147" s="166">
        <v>0</v>
      </c>
      <c r="C147" s="166">
        <v>0</v>
      </c>
      <c r="D147" s="166">
        <v>0</v>
      </c>
      <c r="E147" s="166">
        <v>0</v>
      </c>
      <c r="F147" s="163">
        <f t="shared" si="8"/>
        <v>0</v>
      </c>
      <c r="G147" s="187">
        <f t="shared" si="9"/>
        <v>0</v>
      </c>
    </row>
    <row r="148" ht="14.4" spans="1:7">
      <c r="A148" s="188" t="s">
        <v>226</v>
      </c>
      <c r="B148" s="166">
        <v>0</v>
      </c>
      <c r="C148" s="166">
        <v>0</v>
      </c>
      <c r="D148" s="166">
        <v>0</v>
      </c>
      <c r="E148" s="166">
        <v>0</v>
      </c>
      <c r="F148" s="163">
        <f t="shared" si="8"/>
        <v>0</v>
      </c>
      <c r="G148" s="187">
        <f t="shared" si="9"/>
        <v>0</v>
      </c>
    </row>
    <row r="149" ht="14.4" spans="1:7">
      <c r="A149" s="188" t="s">
        <v>227</v>
      </c>
      <c r="B149" s="166">
        <v>0</v>
      </c>
      <c r="C149" s="166">
        <v>8</v>
      </c>
      <c r="D149" s="166">
        <v>8</v>
      </c>
      <c r="E149" s="166">
        <v>0</v>
      </c>
      <c r="F149" s="163">
        <f t="shared" si="8"/>
        <v>1</v>
      </c>
      <c r="G149" s="187">
        <f t="shared" si="9"/>
        <v>0</v>
      </c>
    </row>
    <row r="150" ht="14.4" spans="1:7">
      <c r="A150" s="188" t="s">
        <v>228</v>
      </c>
      <c r="B150" s="166">
        <v>731</v>
      </c>
      <c r="C150" s="166">
        <v>522</v>
      </c>
      <c r="D150" s="166">
        <v>522</v>
      </c>
      <c r="E150" s="166">
        <v>427</v>
      </c>
      <c r="F150" s="163">
        <f t="shared" si="8"/>
        <v>1</v>
      </c>
      <c r="G150" s="187">
        <f t="shared" si="9"/>
        <v>1.22248243559719</v>
      </c>
    </row>
    <row r="151" ht="14.4" spans="1:7">
      <c r="A151" s="188" t="s">
        <v>229</v>
      </c>
      <c r="B151" s="166">
        <v>510</v>
      </c>
      <c r="C151" s="166">
        <v>2046</v>
      </c>
      <c r="D151" s="166">
        <v>2036</v>
      </c>
      <c r="E151" s="166">
        <v>507</v>
      </c>
      <c r="F151" s="163">
        <f t="shared" si="8"/>
        <v>0.995112414467253</v>
      </c>
      <c r="G151" s="187">
        <f t="shared" si="9"/>
        <v>4.01577909270217</v>
      </c>
    </row>
    <row r="152" ht="14.4" spans="1:7">
      <c r="A152" s="188" t="s">
        <v>230</v>
      </c>
      <c r="B152" s="166">
        <v>0</v>
      </c>
      <c r="C152" s="166">
        <v>0</v>
      </c>
      <c r="D152" s="166">
        <v>0</v>
      </c>
      <c r="E152" s="166">
        <v>0</v>
      </c>
      <c r="F152" s="163">
        <f t="shared" si="8"/>
        <v>0</v>
      </c>
      <c r="G152" s="187">
        <f t="shared" si="9"/>
        <v>0</v>
      </c>
    </row>
    <row r="153" ht="14.4" spans="1:7">
      <c r="A153" s="188" t="s">
        <v>231</v>
      </c>
      <c r="B153" s="166">
        <v>0</v>
      </c>
      <c r="C153" s="166">
        <v>0</v>
      </c>
      <c r="D153" s="166">
        <v>0</v>
      </c>
      <c r="E153" s="166">
        <v>30</v>
      </c>
      <c r="F153" s="163">
        <f t="shared" si="8"/>
        <v>0</v>
      </c>
      <c r="G153" s="187">
        <f t="shared" si="9"/>
        <v>0</v>
      </c>
    </row>
    <row r="154" ht="14.4" spans="1:7">
      <c r="A154" s="188" t="s">
        <v>232</v>
      </c>
      <c r="B154" s="166">
        <v>0</v>
      </c>
      <c r="C154" s="166">
        <v>0</v>
      </c>
      <c r="D154" s="166">
        <v>0</v>
      </c>
      <c r="E154" s="166">
        <v>0</v>
      </c>
      <c r="F154" s="163">
        <f t="shared" si="8"/>
        <v>0</v>
      </c>
      <c r="G154" s="187">
        <f t="shared" si="9"/>
        <v>0</v>
      </c>
    </row>
    <row r="155" ht="14.4" spans="1:7">
      <c r="A155" s="188" t="s">
        <v>233</v>
      </c>
      <c r="B155" s="166">
        <v>0</v>
      </c>
      <c r="C155" s="166">
        <v>1346</v>
      </c>
      <c r="D155" s="166">
        <v>1346</v>
      </c>
      <c r="E155" s="166">
        <v>23</v>
      </c>
      <c r="F155" s="163">
        <f t="shared" si="8"/>
        <v>1</v>
      </c>
      <c r="G155" s="187">
        <f t="shared" si="9"/>
        <v>58.5217391304348</v>
      </c>
    </row>
    <row r="156" ht="14.4" spans="1:7">
      <c r="A156" s="188" t="s">
        <v>234</v>
      </c>
      <c r="B156" s="166">
        <v>0</v>
      </c>
      <c r="C156" s="166">
        <v>0</v>
      </c>
      <c r="D156" s="166">
        <v>0</v>
      </c>
      <c r="E156" s="166">
        <v>0</v>
      </c>
      <c r="F156" s="163">
        <f t="shared" si="8"/>
        <v>0</v>
      </c>
      <c r="G156" s="187">
        <f t="shared" si="9"/>
        <v>0</v>
      </c>
    </row>
    <row r="157" ht="14.4" spans="1:7">
      <c r="A157" s="188" t="s">
        <v>235</v>
      </c>
      <c r="B157" s="166">
        <v>0</v>
      </c>
      <c r="C157" s="166">
        <v>186</v>
      </c>
      <c r="D157" s="166">
        <v>185</v>
      </c>
      <c r="E157" s="166">
        <v>54</v>
      </c>
      <c r="F157" s="163">
        <f t="shared" si="8"/>
        <v>0.994623655913978</v>
      </c>
      <c r="G157" s="187">
        <f t="shared" si="9"/>
        <v>3.42592592592593</v>
      </c>
    </row>
    <row r="158" ht="14.4" spans="1:7">
      <c r="A158" s="188" t="s">
        <v>236</v>
      </c>
      <c r="B158" s="166">
        <v>510</v>
      </c>
      <c r="C158" s="166">
        <v>514</v>
      </c>
      <c r="D158" s="166">
        <v>505</v>
      </c>
      <c r="E158" s="166">
        <v>400</v>
      </c>
      <c r="F158" s="163">
        <f t="shared" si="8"/>
        <v>0.982490272373541</v>
      </c>
      <c r="G158" s="187">
        <f t="shared" si="9"/>
        <v>1.2625</v>
      </c>
    </row>
    <row r="159" ht="14.4" spans="1:7">
      <c r="A159" s="188" t="s">
        <v>237</v>
      </c>
      <c r="B159" s="166">
        <v>743</v>
      </c>
      <c r="C159" s="166">
        <v>23152</v>
      </c>
      <c r="D159" s="166">
        <v>22648</v>
      </c>
      <c r="E159" s="166">
        <v>36855</v>
      </c>
      <c r="F159" s="163">
        <f t="shared" si="8"/>
        <v>0.978230822391154</v>
      </c>
      <c r="G159" s="187">
        <f t="shared" si="9"/>
        <v>0.614516347849681</v>
      </c>
    </row>
    <row r="160" ht="14.4" spans="1:7">
      <c r="A160" s="188" t="s">
        <v>238</v>
      </c>
      <c r="B160" s="166">
        <v>0</v>
      </c>
      <c r="C160" s="166">
        <v>1540</v>
      </c>
      <c r="D160" s="166">
        <v>1540</v>
      </c>
      <c r="E160" s="166">
        <v>610</v>
      </c>
      <c r="F160" s="163">
        <f t="shared" si="8"/>
        <v>1</v>
      </c>
      <c r="G160" s="187">
        <f t="shared" si="9"/>
        <v>2.52459016393443</v>
      </c>
    </row>
    <row r="161" ht="14.4" spans="1:7">
      <c r="A161" s="188" t="s">
        <v>239</v>
      </c>
      <c r="B161" s="166">
        <v>0</v>
      </c>
      <c r="C161" s="166">
        <v>267</v>
      </c>
      <c r="D161" s="166">
        <v>267</v>
      </c>
      <c r="E161" s="166">
        <v>40</v>
      </c>
      <c r="F161" s="163">
        <f t="shared" si="8"/>
        <v>1</v>
      </c>
      <c r="G161" s="187">
        <f t="shared" si="9"/>
        <v>6.675</v>
      </c>
    </row>
    <row r="162" ht="14.4" spans="1:7">
      <c r="A162" s="188" t="s">
        <v>240</v>
      </c>
      <c r="B162" s="166">
        <v>743</v>
      </c>
      <c r="C162" s="166">
        <v>21345</v>
      </c>
      <c r="D162" s="166">
        <v>20841</v>
      </c>
      <c r="E162" s="166">
        <v>36205</v>
      </c>
      <c r="F162" s="163">
        <f t="shared" ref="F162:F208" si="10">IFERROR(D162/C162,0)</f>
        <v>0.976387912860155</v>
      </c>
      <c r="G162" s="187">
        <f t="shared" ref="G162:G193" si="11">IFERROR(D162/E162,0)</f>
        <v>0.575638723933158</v>
      </c>
    </row>
    <row r="163" ht="14.4" spans="1:7">
      <c r="A163" s="188" t="s">
        <v>241</v>
      </c>
      <c r="B163" s="166">
        <v>0</v>
      </c>
      <c r="C163" s="166">
        <v>0</v>
      </c>
      <c r="D163" s="166">
        <v>0</v>
      </c>
      <c r="E163" s="166">
        <v>13</v>
      </c>
      <c r="F163" s="163">
        <f t="shared" si="10"/>
        <v>0</v>
      </c>
      <c r="G163" s="187">
        <f t="shared" si="11"/>
        <v>0</v>
      </c>
    </row>
    <row r="164" ht="14.4" spans="1:7">
      <c r="A164" s="188" t="s">
        <v>242</v>
      </c>
      <c r="B164" s="166">
        <v>0</v>
      </c>
      <c r="C164" s="166">
        <v>0</v>
      </c>
      <c r="D164" s="166">
        <v>0</v>
      </c>
      <c r="E164" s="166"/>
      <c r="F164" s="163">
        <f t="shared" si="10"/>
        <v>0</v>
      </c>
      <c r="G164" s="187">
        <f t="shared" si="11"/>
        <v>0</v>
      </c>
    </row>
    <row r="165" ht="14.4" spans="1:7">
      <c r="A165" s="188" t="s">
        <v>243</v>
      </c>
      <c r="B165" s="166">
        <v>0</v>
      </c>
      <c r="C165" s="166">
        <v>0</v>
      </c>
      <c r="D165" s="166">
        <v>0</v>
      </c>
      <c r="E165" s="166">
        <v>0</v>
      </c>
      <c r="F165" s="163">
        <f t="shared" si="10"/>
        <v>0</v>
      </c>
      <c r="G165" s="187">
        <f t="shared" si="11"/>
        <v>0</v>
      </c>
    </row>
    <row r="166" ht="14.4" spans="1:7">
      <c r="A166" s="188" t="s">
        <v>244</v>
      </c>
      <c r="B166" s="166">
        <v>0</v>
      </c>
      <c r="C166" s="166">
        <v>0</v>
      </c>
      <c r="D166" s="166">
        <v>0</v>
      </c>
      <c r="E166" s="166">
        <v>0</v>
      </c>
      <c r="F166" s="163">
        <f t="shared" si="10"/>
        <v>0</v>
      </c>
      <c r="G166" s="187">
        <f t="shared" si="11"/>
        <v>0</v>
      </c>
    </row>
    <row r="167" ht="14.4" spans="1:7">
      <c r="A167" s="188" t="s">
        <v>245</v>
      </c>
      <c r="B167" s="166">
        <v>0</v>
      </c>
      <c r="C167" s="166">
        <v>0</v>
      </c>
      <c r="D167" s="166">
        <v>0</v>
      </c>
      <c r="E167" s="166">
        <v>0</v>
      </c>
      <c r="F167" s="163">
        <f t="shared" si="10"/>
        <v>0</v>
      </c>
      <c r="G167" s="187">
        <f t="shared" si="11"/>
        <v>0</v>
      </c>
    </row>
    <row r="168" ht="14.4" spans="1:7">
      <c r="A168" s="188" t="s">
        <v>246</v>
      </c>
      <c r="B168" s="166">
        <v>0</v>
      </c>
      <c r="C168" s="166">
        <v>0</v>
      </c>
      <c r="D168" s="166">
        <v>0</v>
      </c>
      <c r="E168" s="166">
        <v>13</v>
      </c>
      <c r="F168" s="163">
        <f t="shared" si="10"/>
        <v>0</v>
      </c>
      <c r="G168" s="187">
        <f t="shared" si="11"/>
        <v>0</v>
      </c>
    </row>
    <row r="169" ht="14.4" spans="1:7">
      <c r="A169" s="188" t="s">
        <v>247</v>
      </c>
      <c r="B169" s="166">
        <v>0</v>
      </c>
      <c r="C169" s="166">
        <v>0</v>
      </c>
      <c r="D169" s="166">
        <v>0</v>
      </c>
      <c r="E169" s="166"/>
      <c r="F169" s="163">
        <f t="shared" si="10"/>
        <v>0</v>
      </c>
      <c r="G169" s="187">
        <f t="shared" si="11"/>
        <v>0</v>
      </c>
    </row>
    <row r="170" ht="14.4" spans="1:7">
      <c r="A170" s="188" t="s">
        <v>248</v>
      </c>
      <c r="B170" s="166">
        <v>0</v>
      </c>
      <c r="C170" s="166">
        <v>0</v>
      </c>
      <c r="D170" s="166">
        <v>0</v>
      </c>
      <c r="E170" s="166">
        <v>0</v>
      </c>
      <c r="F170" s="163">
        <f t="shared" si="10"/>
        <v>0</v>
      </c>
      <c r="G170" s="187">
        <f t="shared" si="11"/>
        <v>0</v>
      </c>
    </row>
    <row r="171" ht="14.4" spans="1:7">
      <c r="A171" s="188" t="s">
        <v>249</v>
      </c>
      <c r="B171" s="166">
        <v>0</v>
      </c>
      <c r="C171" s="166">
        <v>0</v>
      </c>
      <c r="D171" s="166">
        <v>0</v>
      </c>
      <c r="E171" s="166">
        <v>0</v>
      </c>
      <c r="F171" s="163">
        <f t="shared" si="10"/>
        <v>0</v>
      </c>
      <c r="G171" s="187">
        <f t="shared" si="11"/>
        <v>0</v>
      </c>
    </row>
    <row r="172" ht="14.4" spans="1:7">
      <c r="A172" s="188" t="s">
        <v>250</v>
      </c>
      <c r="B172" s="166">
        <v>0</v>
      </c>
      <c r="C172" s="166">
        <v>0</v>
      </c>
      <c r="D172" s="166">
        <v>0</v>
      </c>
      <c r="E172" s="166">
        <v>0</v>
      </c>
      <c r="F172" s="163">
        <f t="shared" si="10"/>
        <v>0</v>
      </c>
      <c r="G172" s="187">
        <f t="shared" si="11"/>
        <v>0</v>
      </c>
    </row>
    <row r="173" ht="14.4" spans="1:7">
      <c r="A173" s="188" t="s">
        <v>251</v>
      </c>
      <c r="B173" s="166">
        <v>0</v>
      </c>
      <c r="C173" s="166">
        <v>0</v>
      </c>
      <c r="D173" s="166">
        <v>0</v>
      </c>
      <c r="E173" s="166">
        <v>0</v>
      </c>
      <c r="F173" s="163">
        <f t="shared" si="10"/>
        <v>0</v>
      </c>
      <c r="G173" s="187">
        <f t="shared" si="11"/>
        <v>0</v>
      </c>
    </row>
    <row r="174" ht="14.4" spans="1:7">
      <c r="A174" s="188" t="s">
        <v>252</v>
      </c>
      <c r="B174" s="166">
        <v>0</v>
      </c>
      <c r="C174" s="166">
        <v>0</v>
      </c>
      <c r="D174" s="166">
        <v>0</v>
      </c>
      <c r="E174" s="166">
        <v>0</v>
      </c>
      <c r="F174" s="163">
        <f t="shared" si="10"/>
        <v>0</v>
      </c>
      <c r="G174" s="187">
        <f t="shared" si="11"/>
        <v>0</v>
      </c>
    </row>
    <row r="175" ht="14.4" spans="1:7">
      <c r="A175" s="188" t="s">
        <v>253</v>
      </c>
      <c r="B175" s="166">
        <v>0</v>
      </c>
      <c r="C175" s="166">
        <v>0</v>
      </c>
      <c r="D175" s="166">
        <v>0</v>
      </c>
      <c r="E175" s="166">
        <v>0</v>
      </c>
      <c r="F175" s="163">
        <f t="shared" si="10"/>
        <v>0</v>
      </c>
      <c r="G175" s="187">
        <f t="shared" si="11"/>
        <v>0</v>
      </c>
    </row>
    <row r="176" ht="14.4" spans="1:7">
      <c r="A176" s="188" t="s">
        <v>254</v>
      </c>
      <c r="B176" s="166">
        <v>0</v>
      </c>
      <c r="C176" s="166">
        <v>0</v>
      </c>
      <c r="D176" s="166">
        <v>0</v>
      </c>
      <c r="E176" s="166">
        <v>0</v>
      </c>
      <c r="F176" s="163">
        <f t="shared" si="10"/>
        <v>0</v>
      </c>
      <c r="G176" s="187">
        <f t="shared" si="11"/>
        <v>0</v>
      </c>
    </row>
    <row r="177" ht="14.4" spans="1:7">
      <c r="A177" s="188" t="s">
        <v>255</v>
      </c>
      <c r="B177" s="166">
        <v>0</v>
      </c>
      <c r="C177" s="166">
        <v>0</v>
      </c>
      <c r="D177" s="166">
        <v>0</v>
      </c>
      <c r="E177" s="166">
        <v>0</v>
      </c>
      <c r="F177" s="163">
        <f t="shared" si="10"/>
        <v>0</v>
      </c>
      <c r="G177" s="187">
        <f t="shared" si="11"/>
        <v>0</v>
      </c>
    </row>
    <row r="178" ht="14.4" spans="1:7">
      <c r="A178" s="188" t="s">
        <v>256</v>
      </c>
      <c r="B178" s="166">
        <v>0</v>
      </c>
      <c r="C178" s="166">
        <v>0</v>
      </c>
      <c r="D178" s="166">
        <v>0</v>
      </c>
      <c r="E178" s="166">
        <v>0</v>
      </c>
      <c r="F178" s="163">
        <f t="shared" si="10"/>
        <v>0</v>
      </c>
      <c r="G178" s="187">
        <f t="shared" si="11"/>
        <v>0</v>
      </c>
    </row>
    <row r="179" ht="14.4" spans="1:7">
      <c r="A179" s="188" t="s">
        <v>257</v>
      </c>
      <c r="B179" s="166">
        <v>807</v>
      </c>
      <c r="C179" s="166">
        <v>417</v>
      </c>
      <c r="D179" s="166">
        <v>417</v>
      </c>
      <c r="E179" s="166">
        <v>320</v>
      </c>
      <c r="F179" s="163">
        <f t="shared" si="10"/>
        <v>1</v>
      </c>
      <c r="G179" s="187">
        <f t="shared" si="11"/>
        <v>1.303125</v>
      </c>
    </row>
    <row r="180" ht="14.4" spans="1:7">
      <c r="A180" s="188" t="s">
        <v>258</v>
      </c>
      <c r="B180" s="166">
        <v>807</v>
      </c>
      <c r="C180" s="166">
        <v>417</v>
      </c>
      <c r="D180" s="166">
        <v>417</v>
      </c>
      <c r="E180" s="166">
        <v>320</v>
      </c>
      <c r="F180" s="163">
        <f t="shared" si="10"/>
        <v>1</v>
      </c>
      <c r="G180" s="187">
        <f t="shared" si="11"/>
        <v>1.303125</v>
      </c>
    </row>
    <row r="181" ht="14.4" spans="1:7">
      <c r="A181" s="188" t="s">
        <v>259</v>
      </c>
      <c r="B181" s="166">
        <v>0</v>
      </c>
      <c r="C181" s="166">
        <v>0</v>
      </c>
      <c r="D181" s="166">
        <v>0</v>
      </c>
      <c r="E181" s="163">
        <f>IFERROR(C181/B181,0)</f>
        <v>0</v>
      </c>
      <c r="F181" s="163">
        <f t="shared" si="10"/>
        <v>0</v>
      </c>
      <c r="G181" s="187">
        <f t="shared" si="11"/>
        <v>0</v>
      </c>
    </row>
    <row r="182" ht="14.4" spans="1:7">
      <c r="A182" s="188" t="s">
        <v>260</v>
      </c>
      <c r="B182" s="166">
        <v>0</v>
      </c>
      <c r="C182" s="166">
        <v>0</v>
      </c>
      <c r="D182" s="166">
        <v>0</v>
      </c>
      <c r="E182" s="166">
        <v>0</v>
      </c>
      <c r="F182" s="163">
        <f t="shared" si="10"/>
        <v>0</v>
      </c>
      <c r="G182" s="187">
        <f t="shared" si="11"/>
        <v>0</v>
      </c>
    </row>
    <row r="183" ht="14.4" spans="1:7">
      <c r="A183" s="188" t="s">
        <v>261</v>
      </c>
      <c r="B183" s="166">
        <v>4833</v>
      </c>
      <c r="C183" s="166">
        <v>7812</v>
      </c>
      <c r="D183" s="166">
        <v>5252</v>
      </c>
      <c r="E183" s="166">
        <v>7198</v>
      </c>
      <c r="F183" s="163">
        <f t="shared" si="10"/>
        <v>0.672299027137737</v>
      </c>
      <c r="G183" s="187">
        <f t="shared" si="11"/>
        <v>0.729647124201167</v>
      </c>
    </row>
    <row r="184" ht="14.4" spans="1:7">
      <c r="A184" s="188" t="s">
        <v>262</v>
      </c>
      <c r="B184" s="166">
        <v>1050</v>
      </c>
      <c r="C184" s="166">
        <v>5152</v>
      </c>
      <c r="D184" s="166">
        <v>2592</v>
      </c>
      <c r="E184" s="166">
        <v>5147</v>
      </c>
      <c r="F184" s="163">
        <f t="shared" si="10"/>
        <v>0.503105590062112</v>
      </c>
      <c r="G184" s="187">
        <f t="shared" si="11"/>
        <v>0.503594326792306</v>
      </c>
    </row>
    <row r="185" ht="14.4" spans="1:7">
      <c r="A185" s="188" t="s">
        <v>263</v>
      </c>
      <c r="B185" s="166">
        <v>3783</v>
      </c>
      <c r="C185" s="166">
        <v>2660</v>
      </c>
      <c r="D185" s="166">
        <v>2660</v>
      </c>
      <c r="E185" s="166">
        <v>2051</v>
      </c>
      <c r="F185" s="163">
        <f t="shared" si="10"/>
        <v>1</v>
      </c>
      <c r="G185" s="187">
        <f t="shared" si="11"/>
        <v>1.29692832764505</v>
      </c>
    </row>
    <row r="186" ht="14.4" spans="1:7">
      <c r="A186" s="188" t="s">
        <v>264</v>
      </c>
      <c r="B186" s="166">
        <v>0</v>
      </c>
      <c r="C186" s="166">
        <v>0</v>
      </c>
      <c r="D186" s="163">
        <f>IFERROR(B186/A186,0)</f>
        <v>0</v>
      </c>
      <c r="E186" s="163">
        <f>IFERROR(C186/B186,0)</f>
        <v>0</v>
      </c>
      <c r="F186" s="163">
        <f t="shared" si="10"/>
        <v>0</v>
      </c>
      <c r="G186" s="187">
        <f t="shared" si="11"/>
        <v>0</v>
      </c>
    </row>
    <row r="187" ht="14.4" spans="1:7">
      <c r="A187" s="188" t="s">
        <v>265</v>
      </c>
      <c r="B187" s="166">
        <v>0</v>
      </c>
      <c r="C187" s="166">
        <v>0</v>
      </c>
      <c r="D187" s="166">
        <v>0</v>
      </c>
      <c r="E187" s="166">
        <v>0</v>
      </c>
      <c r="F187" s="163">
        <f t="shared" si="10"/>
        <v>0</v>
      </c>
      <c r="G187" s="187">
        <f t="shared" si="11"/>
        <v>0</v>
      </c>
    </row>
    <row r="188" ht="14.4" spans="1:7">
      <c r="A188" s="188" t="s">
        <v>266</v>
      </c>
      <c r="B188" s="166">
        <v>0</v>
      </c>
      <c r="C188" s="166">
        <v>0</v>
      </c>
      <c r="D188" s="166">
        <v>0</v>
      </c>
      <c r="E188" s="166">
        <v>0</v>
      </c>
      <c r="F188" s="163">
        <f t="shared" si="10"/>
        <v>0</v>
      </c>
      <c r="G188" s="187">
        <f t="shared" si="11"/>
        <v>0</v>
      </c>
    </row>
    <row r="189" ht="14.4" spans="1:7">
      <c r="A189" s="188" t="s">
        <v>267</v>
      </c>
      <c r="B189" s="166">
        <v>0</v>
      </c>
      <c r="C189" s="166">
        <v>0</v>
      </c>
      <c r="D189" s="166">
        <v>0</v>
      </c>
      <c r="E189" s="166">
        <v>0</v>
      </c>
      <c r="F189" s="163">
        <f t="shared" si="10"/>
        <v>0</v>
      </c>
      <c r="G189" s="187">
        <f t="shared" si="11"/>
        <v>0</v>
      </c>
    </row>
    <row r="190" ht="14.4" spans="1:7">
      <c r="A190" s="188" t="s">
        <v>268</v>
      </c>
      <c r="B190" s="166">
        <v>0</v>
      </c>
      <c r="C190" s="166">
        <v>0</v>
      </c>
      <c r="D190" s="166">
        <v>0</v>
      </c>
      <c r="E190" s="166">
        <v>0</v>
      </c>
      <c r="F190" s="163">
        <f t="shared" si="10"/>
        <v>0</v>
      </c>
      <c r="G190" s="187">
        <f t="shared" si="11"/>
        <v>0</v>
      </c>
    </row>
    <row r="191" ht="14.4" spans="1:7">
      <c r="A191" s="188" t="s">
        <v>269</v>
      </c>
      <c r="B191" s="166">
        <v>0</v>
      </c>
      <c r="C191" s="166">
        <v>0</v>
      </c>
      <c r="D191" s="166">
        <v>0</v>
      </c>
      <c r="E191" s="166">
        <v>0</v>
      </c>
      <c r="F191" s="163">
        <f t="shared" si="10"/>
        <v>0</v>
      </c>
      <c r="G191" s="187">
        <f t="shared" si="11"/>
        <v>0</v>
      </c>
    </row>
    <row r="192" ht="14.4" spans="1:7">
      <c r="A192" s="188" t="s">
        <v>270</v>
      </c>
      <c r="B192" s="166">
        <v>3761</v>
      </c>
      <c r="C192" s="166">
        <v>2843</v>
      </c>
      <c r="D192" s="166">
        <v>2835</v>
      </c>
      <c r="E192" s="166">
        <v>1398</v>
      </c>
      <c r="F192" s="163">
        <f t="shared" si="10"/>
        <v>0.997186071051706</v>
      </c>
      <c r="G192" s="187">
        <f t="shared" si="11"/>
        <v>2.02789699570815</v>
      </c>
    </row>
    <row r="193" ht="14.4" spans="1:7">
      <c r="A193" s="188" t="s">
        <v>271</v>
      </c>
      <c r="B193" s="166">
        <v>461</v>
      </c>
      <c r="C193" s="166">
        <v>264</v>
      </c>
      <c r="D193" s="166">
        <v>256</v>
      </c>
      <c r="E193" s="166">
        <v>237</v>
      </c>
      <c r="F193" s="163">
        <f t="shared" si="10"/>
        <v>0.96969696969697</v>
      </c>
      <c r="G193" s="187">
        <f t="shared" si="11"/>
        <v>1.08016877637131</v>
      </c>
    </row>
    <row r="194" ht="14.4" spans="1:7">
      <c r="A194" s="188" t="s">
        <v>272</v>
      </c>
      <c r="B194" s="166">
        <v>2100</v>
      </c>
      <c r="C194" s="166">
        <v>1888</v>
      </c>
      <c r="D194" s="166">
        <v>1888</v>
      </c>
      <c r="E194" s="166">
        <v>1143</v>
      </c>
      <c r="F194" s="163">
        <f t="shared" si="10"/>
        <v>1</v>
      </c>
      <c r="G194" s="187">
        <f t="shared" ref="G194:G209" si="12">IFERROR(D194/E194,0)</f>
        <v>1.65179352580927</v>
      </c>
    </row>
    <row r="195" ht="14.4" spans="1:7">
      <c r="A195" s="188" t="s">
        <v>273</v>
      </c>
      <c r="B195" s="166">
        <v>0</v>
      </c>
      <c r="C195" s="166">
        <v>0</v>
      </c>
      <c r="D195" s="166">
        <v>0</v>
      </c>
      <c r="E195" s="166"/>
      <c r="F195" s="163">
        <f t="shared" si="10"/>
        <v>0</v>
      </c>
      <c r="G195" s="187">
        <f t="shared" si="12"/>
        <v>0</v>
      </c>
    </row>
    <row r="196" ht="14.4" spans="1:7">
      <c r="A196" s="188" t="s">
        <v>274</v>
      </c>
      <c r="B196" s="166">
        <v>0</v>
      </c>
      <c r="C196" s="166">
        <v>0</v>
      </c>
      <c r="D196" s="166">
        <v>0</v>
      </c>
      <c r="E196" s="166"/>
      <c r="F196" s="163">
        <f t="shared" si="10"/>
        <v>0</v>
      </c>
      <c r="G196" s="187">
        <f t="shared" si="12"/>
        <v>0</v>
      </c>
    </row>
    <row r="197" ht="14.4" spans="1:7">
      <c r="A197" s="188" t="s">
        <v>275</v>
      </c>
      <c r="B197" s="166">
        <v>0</v>
      </c>
      <c r="C197" s="166">
        <v>0</v>
      </c>
      <c r="D197" s="166">
        <v>0</v>
      </c>
      <c r="E197" s="166">
        <v>0</v>
      </c>
      <c r="F197" s="163">
        <f t="shared" si="10"/>
        <v>0</v>
      </c>
      <c r="G197" s="187">
        <f t="shared" si="12"/>
        <v>0</v>
      </c>
    </row>
    <row r="198" ht="14.4" spans="1:7">
      <c r="A198" s="188" t="s">
        <v>276</v>
      </c>
      <c r="B198" s="166">
        <v>1200</v>
      </c>
      <c r="C198" s="166">
        <v>653</v>
      </c>
      <c r="D198" s="166">
        <v>653</v>
      </c>
      <c r="E198" s="166">
        <v>10</v>
      </c>
      <c r="F198" s="163">
        <f t="shared" si="10"/>
        <v>1</v>
      </c>
      <c r="G198" s="187">
        <f t="shared" si="12"/>
        <v>65.3</v>
      </c>
    </row>
    <row r="199" ht="14.4" spans="1:7">
      <c r="A199" s="188" t="s">
        <v>277</v>
      </c>
      <c r="B199" s="166">
        <v>0</v>
      </c>
      <c r="C199" s="166">
        <v>38</v>
      </c>
      <c r="D199" s="166">
        <v>38</v>
      </c>
      <c r="E199" s="166">
        <v>8</v>
      </c>
      <c r="F199" s="163">
        <f t="shared" si="10"/>
        <v>1</v>
      </c>
      <c r="G199" s="187">
        <f t="shared" si="12"/>
        <v>4.75</v>
      </c>
    </row>
    <row r="200" ht="14.4" spans="1:7">
      <c r="A200" s="188" t="s">
        <v>278</v>
      </c>
      <c r="B200" s="166">
        <v>0</v>
      </c>
      <c r="C200" s="166">
        <v>0</v>
      </c>
      <c r="D200" s="166">
        <v>0</v>
      </c>
      <c r="E200" s="166">
        <v>0</v>
      </c>
      <c r="F200" s="163">
        <f t="shared" si="10"/>
        <v>0</v>
      </c>
      <c r="G200" s="187">
        <f t="shared" si="12"/>
        <v>0</v>
      </c>
    </row>
    <row r="201" ht="14.4" spans="1:7">
      <c r="A201" s="188" t="s">
        <v>279</v>
      </c>
      <c r="B201" s="166">
        <v>1500</v>
      </c>
      <c r="C201" s="166">
        <v>0</v>
      </c>
      <c r="D201" s="166">
        <v>0</v>
      </c>
      <c r="E201" s="166"/>
      <c r="F201" s="163">
        <f t="shared" si="10"/>
        <v>0</v>
      </c>
      <c r="G201" s="187">
        <f t="shared" si="12"/>
        <v>0</v>
      </c>
    </row>
    <row r="202" ht="14.4" spans="1:7">
      <c r="A202" s="188" t="s">
        <v>280</v>
      </c>
      <c r="B202" s="166">
        <v>0</v>
      </c>
      <c r="C202" s="166">
        <v>35</v>
      </c>
      <c r="D202" s="166">
        <v>20</v>
      </c>
      <c r="E202" s="166"/>
      <c r="F202" s="163">
        <f t="shared" si="10"/>
        <v>0.571428571428571</v>
      </c>
      <c r="G202" s="187">
        <f t="shared" si="12"/>
        <v>0</v>
      </c>
    </row>
    <row r="203" ht="14.4" spans="1:7">
      <c r="A203" s="188" t="s">
        <v>281</v>
      </c>
      <c r="B203" s="166">
        <v>0</v>
      </c>
      <c r="C203" s="166">
        <v>0</v>
      </c>
      <c r="D203" s="166">
        <v>0</v>
      </c>
      <c r="E203" s="166">
        <v>0</v>
      </c>
      <c r="F203" s="163">
        <f t="shared" si="10"/>
        <v>0</v>
      </c>
      <c r="G203" s="187">
        <f t="shared" si="12"/>
        <v>0</v>
      </c>
    </row>
    <row r="204" ht="14.4" spans="1:7">
      <c r="A204" s="188" t="s">
        <v>282</v>
      </c>
      <c r="B204" s="166">
        <v>0</v>
      </c>
      <c r="C204" s="166">
        <v>35</v>
      </c>
      <c r="D204" s="166">
        <v>20</v>
      </c>
      <c r="E204" s="166"/>
      <c r="F204" s="163">
        <f t="shared" si="10"/>
        <v>0.571428571428571</v>
      </c>
      <c r="G204" s="187">
        <f t="shared" si="12"/>
        <v>0</v>
      </c>
    </row>
    <row r="205" ht="14.4" spans="1:7">
      <c r="A205" s="188" t="s">
        <v>283</v>
      </c>
      <c r="B205" s="166">
        <v>299</v>
      </c>
      <c r="C205" s="166">
        <v>300</v>
      </c>
      <c r="D205" s="166">
        <v>300</v>
      </c>
      <c r="E205" s="166">
        <v>267</v>
      </c>
      <c r="F205" s="163">
        <f t="shared" si="10"/>
        <v>1</v>
      </c>
      <c r="G205" s="187">
        <f t="shared" si="12"/>
        <v>1.12359550561798</v>
      </c>
    </row>
    <row r="206" ht="14.4" spans="1:7">
      <c r="A206" s="188" t="s">
        <v>284</v>
      </c>
      <c r="B206" s="166">
        <v>299</v>
      </c>
      <c r="C206" s="166">
        <v>300</v>
      </c>
      <c r="D206" s="166">
        <v>300</v>
      </c>
      <c r="E206" s="166">
        <v>267</v>
      </c>
      <c r="F206" s="163">
        <f t="shared" si="10"/>
        <v>1</v>
      </c>
      <c r="G206" s="187">
        <f t="shared" si="12"/>
        <v>1.12359550561798</v>
      </c>
    </row>
    <row r="207" ht="14.4" spans="1:7">
      <c r="A207" s="188" t="s">
        <v>285</v>
      </c>
      <c r="B207" s="166">
        <v>0</v>
      </c>
      <c r="C207" s="166">
        <v>6</v>
      </c>
      <c r="D207" s="166">
        <v>6</v>
      </c>
      <c r="E207" s="166">
        <v>1</v>
      </c>
      <c r="F207" s="163">
        <f t="shared" si="10"/>
        <v>1</v>
      </c>
      <c r="G207" s="187">
        <f t="shared" si="12"/>
        <v>6</v>
      </c>
    </row>
    <row r="208" ht="14.4" spans="1:7">
      <c r="A208" s="188" t="s">
        <v>286</v>
      </c>
      <c r="B208" s="166">
        <v>0</v>
      </c>
      <c r="C208" s="166">
        <v>6</v>
      </c>
      <c r="D208" s="166">
        <v>6</v>
      </c>
      <c r="E208" s="166">
        <v>1</v>
      </c>
      <c r="F208" s="163">
        <f t="shared" si="10"/>
        <v>1</v>
      </c>
      <c r="G208" s="187">
        <f t="shared" si="12"/>
        <v>6</v>
      </c>
    </row>
    <row r="209" ht="15.15" spans="1:7">
      <c r="A209" s="185" t="s">
        <v>287</v>
      </c>
      <c r="B209" s="191">
        <v>113016</v>
      </c>
      <c r="C209" s="191">
        <v>174621</v>
      </c>
      <c r="D209" s="191">
        <v>161960</v>
      </c>
      <c r="E209" s="191">
        <v>162914</v>
      </c>
      <c r="F209" s="241">
        <f>D209/C209</f>
        <v>0.927494402162397</v>
      </c>
      <c r="G209" s="242">
        <f t="shared" si="12"/>
        <v>0.994144149674061</v>
      </c>
    </row>
  </sheetData>
  <mergeCells count="6">
    <mergeCell ref="A2:G2"/>
    <mergeCell ref="A3:G3"/>
    <mergeCell ref="B4:D4"/>
    <mergeCell ref="F4:G4"/>
    <mergeCell ref="A4:A5"/>
    <mergeCell ref="E4:E5"/>
  </mergeCells>
  <printOptions horizontalCentered="1"/>
  <pageMargins left="0.751388888888889" right="0.751388888888889" top="1" bottom="0.802777777777778" header="0.5" footer="0.5"/>
  <pageSetup paperSize="9" orientation="landscape" horizont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zoomScaleSheetLayoutView="60" workbookViewId="0">
      <selection activeCell="K20" sqref="K20"/>
    </sheetView>
  </sheetViews>
  <sheetFormatPr defaultColWidth="8.00925925925926" defaultRowHeight="15.6" outlineLevelCol="3"/>
  <cols>
    <col min="1" max="1" width="38.8240740740741" style="179" customWidth="1"/>
    <col min="2" max="2" width="17.9444444444444" style="179" customWidth="1"/>
    <col min="3" max="3" width="38.8240740740741" style="179" customWidth="1"/>
    <col min="4" max="4" width="17.9444444444444" style="179" customWidth="1"/>
    <col min="5" max="16384" width="8.00925925925926" style="179" customWidth="1"/>
  </cols>
  <sheetData>
    <row r="1" spans="1:1">
      <c r="A1" s="179" t="s">
        <v>288</v>
      </c>
    </row>
    <row r="2" ht="36" customHeight="1" spans="1:4">
      <c r="A2" s="182" t="s">
        <v>289</v>
      </c>
      <c r="B2" s="182"/>
      <c r="C2" s="182"/>
      <c r="D2" s="182"/>
    </row>
    <row r="3" ht="17" customHeight="1" spans="1:4">
      <c r="A3" s="231" t="s">
        <v>24</v>
      </c>
      <c r="B3" s="231"/>
      <c r="C3" s="231"/>
      <c r="D3" s="231"/>
    </row>
    <row r="4" ht="17" customHeight="1" spans="1:4">
      <c r="A4" s="232" t="s">
        <v>290</v>
      </c>
      <c r="B4" s="232" t="s">
        <v>31</v>
      </c>
      <c r="C4" s="232" t="s">
        <v>290</v>
      </c>
      <c r="D4" s="232" t="s">
        <v>31</v>
      </c>
    </row>
    <row r="5" ht="17" customHeight="1" spans="1:4">
      <c r="A5" s="233" t="s">
        <v>291</v>
      </c>
      <c r="B5" s="189">
        <v>10537</v>
      </c>
      <c r="C5" s="233" t="s">
        <v>292</v>
      </c>
      <c r="D5" s="234">
        <v>13738</v>
      </c>
    </row>
    <row r="6" ht="17" customHeight="1" spans="1:4">
      <c r="A6" s="233" t="s">
        <v>293</v>
      </c>
      <c r="B6" s="189">
        <v>7811</v>
      </c>
      <c r="C6" s="233" t="s">
        <v>294</v>
      </c>
      <c r="D6" s="234">
        <v>1747</v>
      </c>
    </row>
    <row r="7" ht="17" customHeight="1" spans="1:4">
      <c r="A7" s="233" t="s">
        <v>295</v>
      </c>
      <c r="B7" s="189">
        <v>1409</v>
      </c>
      <c r="C7" s="233" t="s">
        <v>296</v>
      </c>
      <c r="D7" s="234">
        <v>40226</v>
      </c>
    </row>
    <row r="8" ht="17" customHeight="1" spans="1:4">
      <c r="A8" s="233" t="s">
        <v>297</v>
      </c>
      <c r="B8" s="189">
        <v>900</v>
      </c>
      <c r="C8" s="233" t="s">
        <v>298</v>
      </c>
      <c r="D8" s="234">
        <v>68</v>
      </c>
    </row>
    <row r="9" ht="17" customHeight="1" spans="1:4">
      <c r="A9" s="233" t="s">
        <v>299</v>
      </c>
      <c r="B9" s="189">
        <v>417</v>
      </c>
      <c r="C9" s="233" t="s">
        <v>300</v>
      </c>
      <c r="D9" s="234">
        <v>0</v>
      </c>
    </row>
    <row r="10" ht="17" customHeight="1" spans="1:4">
      <c r="A10" s="233" t="s">
        <v>301</v>
      </c>
      <c r="B10" s="189">
        <v>9226</v>
      </c>
      <c r="C10" s="233" t="s">
        <v>302</v>
      </c>
      <c r="D10" s="234">
        <v>40158</v>
      </c>
    </row>
    <row r="11" ht="17" customHeight="1" spans="1:4">
      <c r="A11" s="233" t="s">
        <v>303</v>
      </c>
      <c r="B11" s="189">
        <v>3150</v>
      </c>
      <c r="C11" s="233" t="s">
        <v>304</v>
      </c>
      <c r="D11" s="234">
        <v>522</v>
      </c>
    </row>
    <row r="12" ht="17" customHeight="1" spans="1:4">
      <c r="A12" s="233" t="s">
        <v>305</v>
      </c>
      <c r="B12" s="189">
        <v>0</v>
      </c>
      <c r="C12" s="233" t="s">
        <v>306</v>
      </c>
      <c r="D12" s="234">
        <v>0</v>
      </c>
    </row>
    <row r="13" ht="17" customHeight="1" spans="1:4">
      <c r="A13" s="233" t="s">
        <v>307</v>
      </c>
      <c r="B13" s="189">
        <v>1</v>
      </c>
      <c r="C13" s="233" t="s">
        <v>308</v>
      </c>
      <c r="D13" s="234">
        <v>522</v>
      </c>
    </row>
    <row r="14" ht="17" customHeight="1" spans="1:4">
      <c r="A14" s="233" t="s">
        <v>309</v>
      </c>
      <c r="B14" s="189">
        <v>154</v>
      </c>
      <c r="C14" s="233" t="s">
        <v>310</v>
      </c>
      <c r="D14" s="234">
        <v>4332</v>
      </c>
    </row>
    <row r="15" ht="17" customHeight="1" spans="1:4">
      <c r="A15" s="233" t="s">
        <v>311</v>
      </c>
      <c r="B15" s="189">
        <v>5318</v>
      </c>
      <c r="C15" s="233" t="s">
        <v>312</v>
      </c>
      <c r="D15" s="234">
        <v>3245</v>
      </c>
    </row>
    <row r="16" ht="17" customHeight="1" spans="1:4">
      <c r="A16" s="233" t="s">
        <v>313</v>
      </c>
      <c r="B16" s="189">
        <v>0</v>
      </c>
      <c r="C16" s="233" t="s">
        <v>314</v>
      </c>
      <c r="D16" s="234">
        <v>74</v>
      </c>
    </row>
    <row r="17" ht="17" customHeight="1" spans="1:4">
      <c r="A17" s="233" t="s">
        <v>315</v>
      </c>
      <c r="B17" s="189">
        <v>0</v>
      </c>
      <c r="C17" s="233" t="s">
        <v>316</v>
      </c>
      <c r="D17" s="234">
        <v>31</v>
      </c>
    </row>
    <row r="18" ht="17" customHeight="1" spans="1:4">
      <c r="A18" s="233" t="s">
        <v>317</v>
      </c>
      <c r="B18" s="189">
        <v>72</v>
      </c>
      <c r="C18" s="233" t="s">
        <v>318</v>
      </c>
      <c r="D18" s="234">
        <v>179</v>
      </c>
    </row>
    <row r="19" ht="17" customHeight="1" spans="1:4">
      <c r="A19" s="233" t="s">
        <v>319</v>
      </c>
      <c r="B19" s="189">
        <v>248</v>
      </c>
      <c r="C19" s="233" t="s">
        <v>320</v>
      </c>
      <c r="D19" s="234">
        <v>803</v>
      </c>
    </row>
    <row r="20" ht="17" customHeight="1" spans="1:4">
      <c r="A20" s="233" t="s">
        <v>321</v>
      </c>
      <c r="B20" s="189">
        <v>283</v>
      </c>
      <c r="C20" s="233" t="s">
        <v>322</v>
      </c>
      <c r="D20" s="234">
        <v>0</v>
      </c>
    </row>
    <row r="21" ht="17" customHeight="1" spans="1:4">
      <c r="A21" s="233" t="s">
        <v>323</v>
      </c>
      <c r="B21" s="189">
        <v>2157</v>
      </c>
      <c r="C21" s="233" t="s">
        <v>324</v>
      </c>
      <c r="D21" s="234">
        <v>0</v>
      </c>
    </row>
    <row r="22" ht="17" customHeight="1" spans="1:4">
      <c r="A22" s="233" t="s">
        <v>325</v>
      </c>
      <c r="B22" s="189">
        <v>0</v>
      </c>
      <c r="C22" s="233" t="s">
        <v>326</v>
      </c>
      <c r="D22" s="234">
        <v>0</v>
      </c>
    </row>
    <row r="23" ht="17" customHeight="1" spans="1:4">
      <c r="A23" s="233" t="s">
        <v>327</v>
      </c>
      <c r="B23" s="189">
        <v>556</v>
      </c>
      <c r="C23" s="233" t="s">
        <v>328</v>
      </c>
      <c r="D23" s="234">
        <v>306</v>
      </c>
    </row>
    <row r="24" ht="17" customHeight="1" spans="1:4">
      <c r="A24" s="233" t="s">
        <v>329</v>
      </c>
      <c r="B24" s="189">
        <v>21</v>
      </c>
      <c r="C24" s="233" t="s">
        <v>330</v>
      </c>
      <c r="D24" s="234">
        <v>300</v>
      </c>
    </row>
    <row r="25" ht="17" customHeight="1" spans="1:4">
      <c r="A25" s="233" t="s">
        <v>331</v>
      </c>
      <c r="B25" s="189">
        <v>0</v>
      </c>
      <c r="C25" s="233" t="s">
        <v>332</v>
      </c>
      <c r="D25" s="234">
        <v>0</v>
      </c>
    </row>
    <row r="26" ht="17" customHeight="1" spans="1:4">
      <c r="A26" s="233" t="s">
        <v>333</v>
      </c>
      <c r="B26" s="189">
        <v>1353</v>
      </c>
      <c r="C26" s="233" t="s">
        <v>334</v>
      </c>
      <c r="D26" s="234">
        <v>6</v>
      </c>
    </row>
    <row r="27" ht="17" customHeight="1" spans="1:4">
      <c r="A27" s="233" t="s">
        <v>335</v>
      </c>
      <c r="B27" s="189">
        <v>106</v>
      </c>
      <c r="C27" s="233" t="s">
        <v>336</v>
      </c>
      <c r="D27" s="234">
        <v>0</v>
      </c>
    </row>
    <row r="28" ht="17" customHeight="1" spans="1:4">
      <c r="A28" s="233" t="s">
        <v>337</v>
      </c>
      <c r="B28" s="189">
        <v>121</v>
      </c>
      <c r="C28" s="233" t="s">
        <v>338</v>
      </c>
      <c r="D28" s="234">
        <v>154</v>
      </c>
    </row>
    <row r="29" ht="17" customHeight="1" spans="1:4">
      <c r="A29" s="233" t="s">
        <v>339</v>
      </c>
      <c r="B29" s="189">
        <v>0</v>
      </c>
      <c r="C29" s="233" t="s">
        <v>340</v>
      </c>
      <c r="D29" s="234">
        <v>0</v>
      </c>
    </row>
    <row r="30" ht="17" customHeight="1" spans="1:4">
      <c r="A30" s="233" t="s">
        <v>325</v>
      </c>
      <c r="B30" s="189">
        <v>0</v>
      </c>
      <c r="C30" s="233" t="s">
        <v>341</v>
      </c>
      <c r="D30" s="234">
        <v>0</v>
      </c>
    </row>
    <row r="31" ht="17" customHeight="1" spans="1:4">
      <c r="A31" s="233" t="s">
        <v>327</v>
      </c>
      <c r="B31" s="189">
        <v>0</v>
      </c>
      <c r="C31" s="233" t="s">
        <v>342</v>
      </c>
      <c r="D31" s="234">
        <v>100</v>
      </c>
    </row>
    <row r="32" ht="17" customHeight="1" spans="1:4">
      <c r="A32" s="233" t="s">
        <v>329</v>
      </c>
      <c r="B32" s="189">
        <v>0</v>
      </c>
      <c r="C32" s="233" t="s">
        <v>256</v>
      </c>
      <c r="D32" s="234">
        <v>54</v>
      </c>
    </row>
    <row r="33" ht="17" customHeight="1" spans="1:4">
      <c r="A33" s="233" t="s">
        <v>333</v>
      </c>
      <c r="B33" s="189">
        <v>0</v>
      </c>
      <c r="C33" s="233"/>
      <c r="D33" s="235"/>
    </row>
    <row r="34" ht="17" customHeight="1" spans="1:4">
      <c r="A34" s="233" t="s">
        <v>335</v>
      </c>
      <c r="B34" s="189">
        <v>0</v>
      </c>
      <c r="C34" s="233"/>
      <c r="D34" s="235"/>
    </row>
    <row r="35" ht="17" customHeight="1" spans="1:4">
      <c r="A35" s="233" t="s">
        <v>337</v>
      </c>
      <c r="B35" s="189">
        <v>0</v>
      </c>
      <c r="C35" s="233"/>
      <c r="D35" s="235"/>
    </row>
    <row r="36" ht="17" customHeight="1" spans="1:4">
      <c r="A36" s="233" t="s">
        <v>343</v>
      </c>
      <c r="B36" s="189">
        <v>79015</v>
      </c>
      <c r="C36" s="233"/>
      <c r="D36" s="235"/>
    </row>
    <row r="37" ht="17" customHeight="1" spans="1:4">
      <c r="A37" s="233" t="s">
        <v>344</v>
      </c>
      <c r="B37" s="189">
        <v>32221</v>
      </c>
      <c r="C37" s="233"/>
      <c r="D37" s="235"/>
    </row>
    <row r="38" ht="17" customHeight="1" spans="1:4">
      <c r="A38" s="233" t="s">
        <v>345</v>
      </c>
      <c r="B38" s="189">
        <v>46784</v>
      </c>
      <c r="C38" s="233"/>
      <c r="D38" s="235"/>
    </row>
    <row r="39" ht="17" customHeight="1" spans="1:4">
      <c r="A39" s="233" t="s">
        <v>346</v>
      </c>
      <c r="B39" s="189">
        <v>10</v>
      </c>
      <c r="C39" s="233"/>
      <c r="D39" s="235"/>
    </row>
    <row r="40" ht="17" customHeight="1" spans="1:4">
      <c r="A40" s="236" t="s">
        <v>347</v>
      </c>
      <c r="B40" s="237">
        <v>15485</v>
      </c>
      <c r="C40" s="238" t="s">
        <v>348</v>
      </c>
      <c r="D40" s="166">
        <v>161960</v>
      </c>
    </row>
    <row r="41" ht="15.55" customHeight="1"/>
  </sheetData>
  <mergeCells count="2">
    <mergeCell ref="A2:D2"/>
    <mergeCell ref="A3:D3"/>
  </mergeCells>
  <printOptions horizontalCentered="1"/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6"/>
  <sheetViews>
    <sheetView workbookViewId="0">
      <selection activeCell="A82" sqref="A82"/>
    </sheetView>
  </sheetViews>
  <sheetFormatPr defaultColWidth="9" defaultRowHeight="14.4" outlineLevelCol="1"/>
  <cols>
    <col min="1" max="1" width="82.3796296296296" customWidth="1"/>
    <col min="2" max="2" width="32.3796296296296" customWidth="1"/>
  </cols>
  <sheetData>
    <row r="1" ht="20.1" customHeight="1" spans="1:2">
      <c r="A1" s="218" t="s">
        <v>349</v>
      </c>
      <c r="B1" s="219"/>
    </row>
    <row r="2" ht="20.1" customHeight="1" spans="1:2">
      <c r="A2" s="220" t="s">
        <v>350</v>
      </c>
      <c r="B2" s="220"/>
    </row>
    <row r="3" ht="20.1" customHeight="1" spans="1:2">
      <c r="A3" s="221"/>
      <c r="B3" s="222" t="s">
        <v>24</v>
      </c>
    </row>
    <row r="4" ht="22" customHeight="1" spans="1:2">
      <c r="A4" s="223" t="s">
        <v>351</v>
      </c>
      <c r="B4" s="224" t="s">
        <v>352</v>
      </c>
    </row>
    <row r="5" ht="15" customHeight="1" spans="1:2">
      <c r="A5" s="225" t="s">
        <v>353</v>
      </c>
      <c r="B5" s="226">
        <v>533</v>
      </c>
    </row>
    <row r="6" ht="15" customHeight="1" spans="1:2">
      <c r="A6" s="188" t="s">
        <v>354</v>
      </c>
      <c r="B6" s="168">
        <v>0</v>
      </c>
    </row>
    <row r="7" ht="15" customHeight="1" spans="1:2">
      <c r="A7" s="188" t="s">
        <v>355</v>
      </c>
      <c r="B7" s="168">
        <v>0</v>
      </c>
    </row>
    <row r="8" ht="15" customHeight="1" spans="1:2">
      <c r="A8" s="188" t="s">
        <v>356</v>
      </c>
      <c r="B8" s="168">
        <v>0</v>
      </c>
    </row>
    <row r="9" ht="15" customHeight="1" spans="1:2">
      <c r="A9" s="188" t="s">
        <v>357</v>
      </c>
      <c r="B9" s="168">
        <v>0</v>
      </c>
    </row>
    <row r="10" ht="15" customHeight="1" spans="1:2">
      <c r="A10" s="188" t="s">
        <v>358</v>
      </c>
      <c r="B10" s="168">
        <v>533</v>
      </c>
    </row>
    <row r="11" ht="15" customHeight="1" spans="1:2">
      <c r="A11" s="188" t="s">
        <v>359</v>
      </c>
      <c r="B11" s="168">
        <v>0</v>
      </c>
    </row>
    <row r="12" ht="15" customHeight="1" spans="1:2">
      <c r="A12" s="188" t="s">
        <v>360</v>
      </c>
      <c r="B12" s="168">
        <v>11583</v>
      </c>
    </row>
    <row r="13" ht="15" customHeight="1" spans="1:2">
      <c r="A13" s="188" t="s">
        <v>361</v>
      </c>
      <c r="B13" s="168">
        <v>0</v>
      </c>
    </row>
    <row r="14" ht="15" customHeight="1" spans="1:2">
      <c r="A14" s="188" t="s">
        <v>362</v>
      </c>
      <c r="B14" s="168">
        <v>349</v>
      </c>
    </row>
    <row r="15" ht="15" customHeight="1" spans="1:2">
      <c r="A15" s="188" t="s">
        <v>363</v>
      </c>
      <c r="B15" s="168">
        <v>0</v>
      </c>
    </row>
    <row r="16" ht="15" customHeight="1" spans="1:2">
      <c r="A16" s="188" t="s">
        <v>364</v>
      </c>
      <c r="B16" s="168">
        <v>3050</v>
      </c>
    </row>
    <row r="17" ht="15" customHeight="1" spans="1:2">
      <c r="A17" s="188" t="s">
        <v>365</v>
      </c>
      <c r="B17" s="168">
        <v>0</v>
      </c>
    </row>
    <row r="18" ht="15" customHeight="1" spans="1:2">
      <c r="A18" s="188" t="s">
        <v>366</v>
      </c>
      <c r="B18" s="168">
        <v>0</v>
      </c>
    </row>
    <row r="19" ht="15" customHeight="1" spans="1:2">
      <c r="A19" s="188" t="s">
        <v>367</v>
      </c>
      <c r="B19" s="168">
        <v>0</v>
      </c>
    </row>
    <row r="20" ht="15" customHeight="1" spans="1:2">
      <c r="A20" s="188" t="s">
        <v>368</v>
      </c>
      <c r="B20" s="168">
        <v>0</v>
      </c>
    </row>
    <row r="21" ht="15" customHeight="1" spans="1:2">
      <c r="A21" s="188" t="s">
        <v>369</v>
      </c>
      <c r="B21" s="168">
        <v>219</v>
      </c>
    </row>
    <row r="22" ht="15" customHeight="1" spans="1:2">
      <c r="A22" s="188" t="s">
        <v>370</v>
      </c>
      <c r="B22" s="168">
        <v>0</v>
      </c>
    </row>
    <row r="23" ht="15" customHeight="1" spans="1:2">
      <c r="A23" s="188" t="s">
        <v>371</v>
      </c>
      <c r="B23" s="168">
        <v>0</v>
      </c>
    </row>
    <row r="24" ht="15" customHeight="1" spans="1:2">
      <c r="A24" s="188" t="s">
        <v>372</v>
      </c>
      <c r="B24" s="168">
        <v>0</v>
      </c>
    </row>
    <row r="25" ht="15" customHeight="1" spans="1:2">
      <c r="A25" s="188" t="s">
        <v>373</v>
      </c>
      <c r="B25" s="168">
        <v>0</v>
      </c>
    </row>
    <row r="26" ht="15" customHeight="1" spans="1:2">
      <c r="A26" s="188" t="s">
        <v>374</v>
      </c>
      <c r="B26" s="168">
        <v>0</v>
      </c>
    </row>
    <row r="27" ht="15" customHeight="1" spans="1:2">
      <c r="A27" s="188" t="s">
        <v>375</v>
      </c>
      <c r="B27" s="168">
        <v>0</v>
      </c>
    </row>
    <row r="28" ht="15" customHeight="1" spans="1:2">
      <c r="A28" s="188" t="s">
        <v>376</v>
      </c>
      <c r="B28" s="168">
        <v>0</v>
      </c>
    </row>
    <row r="29" ht="15" customHeight="1" spans="1:2">
      <c r="A29" s="188" t="s">
        <v>377</v>
      </c>
      <c r="B29" s="168">
        <v>119</v>
      </c>
    </row>
    <row r="30" ht="15" customHeight="1" spans="1:2">
      <c r="A30" s="188" t="s">
        <v>378</v>
      </c>
      <c r="B30" s="168">
        <v>922</v>
      </c>
    </row>
    <row r="31" ht="15" customHeight="1" spans="1:2">
      <c r="A31" s="188" t="s">
        <v>379</v>
      </c>
      <c r="B31" s="168">
        <v>0</v>
      </c>
    </row>
    <row r="32" ht="15" customHeight="1" spans="1:2">
      <c r="A32" s="188" t="s">
        <v>380</v>
      </c>
      <c r="B32" s="168">
        <v>20</v>
      </c>
    </row>
    <row r="33" ht="15" customHeight="1" spans="1:2">
      <c r="A33" s="188" t="s">
        <v>381</v>
      </c>
      <c r="B33" s="168">
        <v>1481</v>
      </c>
    </row>
    <row r="34" ht="15" customHeight="1" spans="1:2">
      <c r="A34" s="188" t="s">
        <v>382</v>
      </c>
      <c r="B34" s="168">
        <v>1064</v>
      </c>
    </row>
    <row r="35" ht="15" customHeight="1" spans="1:2">
      <c r="A35" s="188" t="s">
        <v>383</v>
      </c>
      <c r="B35" s="168">
        <v>0</v>
      </c>
    </row>
    <row r="36" ht="15" customHeight="1" spans="1:2">
      <c r="A36" s="188" t="s">
        <v>384</v>
      </c>
      <c r="B36" s="168">
        <v>0</v>
      </c>
    </row>
    <row r="37" ht="15" customHeight="1" spans="1:2">
      <c r="A37" s="188" t="s">
        <v>385</v>
      </c>
      <c r="B37" s="168">
        <v>54</v>
      </c>
    </row>
    <row r="38" ht="15" customHeight="1" spans="1:2">
      <c r="A38" s="188" t="s">
        <v>386</v>
      </c>
      <c r="B38" s="168">
        <v>0</v>
      </c>
    </row>
    <row r="39" ht="15" customHeight="1" spans="1:2">
      <c r="A39" s="188" t="s">
        <v>387</v>
      </c>
      <c r="B39" s="168">
        <v>50</v>
      </c>
    </row>
    <row r="40" ht="15" customHeight="1" spans="1:2">
      <c r="A40" s="188" t="s">
        <v>388</v>
      </c>
      <c r="B40" s="168">
        <v>0</v>
      </c>
    </row>
    <row r="41" ht="15" customHeight="1" spans="1:2">
      <c r="A41" s="227" t="s">
        <v>389</v>
      </c>
      <c r="B41" s="168">
        <v>0</v>
      </c>
    </row>
    <row r="42" ht="15" customHeight="1" spans="1:2">
      <c r="A42" s="188" t="s">
        <v>390</v>
      </c>
      <c r="B42" s="228">
        <v>0</v>
      </c>
    </row>
    <row r="43" ht="15" customHeight="1" spans="1:2">
      <c r="A43" s="188" t="s">
        <v>391</v>
      </c>
      <c r="B43" s="228">
        <v>4255</v>
      </c>
    </row>
    <row r="44" ht="15" customHeight="1" spans="1:2">
      <c r="A44" s="227" t="s">
        <v>392</v>
      </c>
      <c r="B44" s="229">
        <v>0</v>
      </c>
    </row>
    <row r="45" ht="15" customHeight="1" spans="1:2">
      <c r="A45" s="188" t="s">
        <v>393</v>
      </c>
      <c r="B45" s="168">
        <v>0</v>
      </c>
    </row>
    <row r="46" ht="15" customHeight="1" spans="1:2">
      <c r="A46" s="188" t="s">
        <v>394</v>
      </c>
      <c r="B46" s="168">
        <v>0</v>
      </c>
    </row>
    <row r="47" ht="15" customHeight="1" spans="1:2">
      <c r="A47" s="188" t="s">
        <v>395</v>
      </c>
      <c r="B47" s="168">
        <v>0</v>
      </c>
    </row>
    <row r="48" ht="15" customHeight="1" spans="1:2">
      <c r="A48" s="188" t="s">
        <v>396</v>
      </c>
      <c r="B48" s="168">
        <v>37359</v>
      </c>
    </row>
    <row r="49" ht="15" customHeight="1" spans="1:2">
      <c r="A49" s="188" t="s">
        <v>397</v>
      </c>
      <c r="B49" s="168">
        <v>671</v>
      </c>
    </row>
    <row r="50" ht="15" customHeight="1" spans="1:2">
      <c r="A50" s="188" t="s">
        <v>398</v>
      </c>
      <c r="B50" s="168">
        <v>0</v>
      </c>
    </row>
    <row r="51" ht="15" customHeight="1" spans="1:2">
      <c r="A51" s="188" t="s">
        <v>399</v>
      </c>
      <c r="B51" s="168">
        <v>0</v>
      </c>
    </row>
    <row r="52" ht="15" customHeight="1" spans="1:2">
      <c r="A52" s="188" t="s">
        <v>400</v>
      </c>
      <c r="B52" s="168">
        <v>5</v>
      </c>
    </row>
    <row r="53" ht="15" customHeight="1" spans="1:2">
      <c r="A53" s="188" t="s">
        <v>401</v>
      </c>
      <c r="B53" s="168">
        <v>1633</v>
      </c>
    </row>
    <row r="54" ht="15" customHeight="1" spans="1:2">
      <c r="A54" s="188" t="s">
        <v>402</v>
      </c>
      <c r="B54" s="168">
        <v>0</v>
      </c>
    </row>
    <row r="55" ht="15" customHeight="1" spans="1:2">
      <c r="A55" s="188" t="s">
        <v>403</v>
      </c>
      <c r="B55" s="168">
        <v>43</v>
      </c>
    </row>
    <row r="56" ht="15" customHeight="1" spans="1:2">
      <c r="A56" s="188" t="s">
        <v>404</v>
      </c>
      <c r="B56" s="168">
        <v>804</v>
      </c>
    </row>
    <row r="57" ht="15" customHeight="1" spans="1:2">
      <c r="A57" s="188" t="s">
        <v>405</v>
      </c>
      <c r="B57" s="168">
        <v>9092</v>
      </c>
    </row>
    <row r="58" ht="15" customHeight="1" spans="1:2">
      <c r="A58" s="188" t="s">
        <v>406</v>
      </c>
      <c r="B58" s="168">
        <v>553</v>
      </c>
    </row>
    <row r="59" ht="15" customHeight="1" spans="1:2">
      <c r="A59" s="188" t="s">
        <v>407</v>
      </c>
      <c r="B59" s="168">
        <v>10</v>
      </c>
    </row>
    <row r="60" ht="15" customHeight="1" spans="1:2">
      <c r="A60" s="188" t="s">
        <v>408</v>
      </c>
      <c r="B60" s="168">
        <v>3812</v>
      </c>
    </row>
    <row r="61" ht="15" customHeight="1" spans="1:2">
      <c r="A61" s="188" t="s">
        <v>409</v>
      </c>
      <c r="B61" s="168">
        <v>135</v>
      </c>
    </row>
    <row r="62" ht="15" customHeight="1" spans="1:2">
      <c r="A62" s="188" t="s">
        <v>410</v>
      </c>
      <c r="B62" s="168">
        <v>1116</v>
      </c>
    </row>
    <row r="63" ht="15" customHeight="1" spans="1:2">
      <c r="A63" s="188" t="s">
        <v>411</v>
      </c>
      <c r="B63" s="168">
        <v>19467</v>
      </c>
    </row>
    <row r="64" spans="1:2">
      <c r="A64" s="188" t="s">
        <v>412</v>
      </c>
      <c r="B64" s="168">
        <v>0</v>
      </c>
    </row>
    <row r="65" spans="1:2">
      <c r="A65" s="188" t="s">
        <v>413</v>
      </c>
      <c r="B65" s="168">
        <v>0</v>
      </c>
    </row>
    <row r="66" spans="1:2">
      <c r="A66" s="188" t="s">
        <v>414</v>
      </c>
      <c r="B66" s="168">
        <v>0</v>
      </c>
    </row>
    <row r="67" spans="1:2">
      <c r="A67" s="227" t="s">
        <v>415</v>
      </c>
      <c r="B67" s="230">
        <v>0</v>
      </c>
    </row>
    <row r="68" spans="1:2">
      <c r="A68" s="188" t="s">
        <v>416</v>
      </c>
      <c r="B68" s="168">
        <v>18</v>
      </c>
    </row>
    <row r="69" spans="1:2">
      <c r="A69" s="188" t="s">
        <v>417</v>
      </c>
      <c r="B69" s="168">
        <v>0</v>
      </c>
    </row>
    <row r="70" spans="1:2">
      <c r="A70" s="188" t="s">
        <v>418</v>
      </c>
      <c r="B70" s="168">
        <v>5589</v>
      </c>
    </row>
    <row r="71" spans="1:2">
      <c r="A71" s="188" t="s">
        <v>419</v>
      </c>
      <c r="B71" s="168">
        <v>5589</v>
      </c>
    </row>
    <row r="72" spans="1:2">
      <c r="A72" s="188" t="s">
        <v>420</v>
      </c>
      <c r="B72" s="168">
        <v>0</v>
      </c>
    </row>
    <row r="73" spans="1:2">
      <c r="A73" s="188" t="s">
        <v>421</v>
      </c>
      <c r="B73" s="168">
        <v>0</v>
      </c>
    </row>
    <row r="74" spans="1:2">
      <c r="A74" s="188" t="s">
        <v>422</v>
      </c>
      <c r="B74" s="168">
        <v>0</v>
      </c>
    </row>
    <row r="75" spans="1:2">
      <c r="A75" s="188" t="s">
        <v>423</v>
      </c>
      <c r="B75" s="168">
        <v>19749</v>
      </c>
    </row>
    <row r="76" spans="1:2">
      <c r="A76" s="188" t="s">
        <v>424</v>
      </c>
      <c r="B76" s="168">
        <v>19749</v>
      </c>
    </row>
    <row r="77" spans="1:2">
      <c r="A77" s="188" t="s">
        <v>425</v>
      </c>
      <c r="B77" s="168">
        <v>0</v>
      </c>
    </row>
    <row r="78" spans="1:2">
      <c r="A78" s="188" t="s">
        <v>426</v>
      </c>
      <c r="B78" s="168">
        <v>0</v>
      </c>
    </row>
    <row r="79" spans="1:2">
      <c r="A79" s="188" t="s">
        <v>427</v>
      </c>
      <c r="B79" s="168">
        <v>34799</v>
      </c>
    </row>
    <row r="80" spans="1:2">
      <c r="A80" s="188" t="s">
        <v>428</v>
      </c>
      <c r="B80" s="168">
        <v>0</v>
      </c>
    </row>
    <row r="81" spans="1:2">
      <c r="A81" s="188" t="s">
        <v>429</v>
      </c>
      <c r="B81" s="168">
        <v>34799</v>
      </c>
    </row>
    <row r="82" spans="1:2">
      <c r="A82" s="188" t="s">
        <v>430</v>
      </c>
      <c r="B82" s="168">
        <v>844</v>
      </c>
    </row>
    <row r="83" spans="1:2">
      <c r="A83" s="188" t="s">
        <v>431</v>
      </c>
      <c r="B83" s="168">
        <v>844</v>
      </c>
    </row>
    <row r="84" spans="1:2">
      <c r="A84" s="188" t="s">
        <v>432</v>
      </c>
      <c r="B84" s="168">
        <v>0</v>
      </c>
    </row>
    <row r="85" spans="1:2">
      <c r="A85" s="188" t="s">
        <v>433</v>
      </c>
      <c r="B85" s="168">
        <v>0</v>
      </c>
    </row>
    <row r="86" ht="15.15" spans="1:2">
      <c r="A86" s="190" t="s">
        <v>434</v>
      </c>
      <c r="B86" s="192">
        <v>0</v>
      </c>
    </row>
  </sheetData>
  <mergeCells count="1">
    <mergeCell ref="A2:B2"/>
  </mergeCells>
  <printOptions horizontalCentered="1"/>
  <pageMargins left="0.393055555555556" right="0.393055555555556" top="0.590277777777778" bottom="0.393055555555556" header="0.314583333333333" footer="0.314583333333333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D16"/>
  <sheetViews>
    <sheetView workbookViewId="0">
      <selection activeCell="A19" sqref="A19"/>
    </sheetView>
  </sheetViews>
  <sheetFormatPr defaultColWidth="9" defaultRowHeight="14.4" outlineLevelCol="3"/>
  <cols>
    <col min="1" max="1" width="37" style="193" customWidth="1"/>
    <col min="2" max="2" width="23.6296296296296" style="194" customWidth="1"/>
    <col min="3" max="3" width="39.25" style="193" customWidth="1"/>
    <col min="4" max="4" width="25.3796296296296" style="194" customWidth="1"/>
    <col min="5" max="16384" width="9" style="1"/>
  </cols>
  <sheetData>
    <row r="1" ht="25.5" customHeight="1" spans="1:4">
      <c r="A1" s="195" t="s">
        <v>435</v>
      </c>
      <c r="B1" s="196"/>
      <c r="C1" s="197"/>
      <c r="D1" s="196"/>
    </row>
    <row r="2" ht="30" customHeight="1" spans="1:4">
      <c r="A2" s="4" t="s">
        <v>436</v>
      </c>
      <c r="B2" s="5"/>
      <c r="C2" s="5"/>
      <c r="D2" s="5"/>
    </row>
    <row r="3" ht="12.95" customHeight="1" spans="1:4">
      <c r="A3" s="197"/>
      <c r="B3" s="198"/>
      <c r="C3" s="199"/>
      <c r="D3" s="200" t="s">
        <v>437</v>
      </c>
    </row>
    <row r="4" ht="23" customHeight="1" spans="1:4">
      <c r="A4" s="201" t="s">
        <v>438</v>
      </c>
      <c r="B4" s="202">
        <f>B5+B6+B10+B13+B16+B15</f>
        <v>228732</v>
      </c>
      <c r="C4" s="203" t="s">
        <v>439</v>
      </c>
      <c r="D4" s="204">
        <f>D5+D6+D7+D10+D11</f>
        <v>216071</v>
      </c>
    </row>
    <row r="5" ht="23" customHeight="1" spans="1:4">
      <c r="A5" s="123" t="s">
        <v>440</v>
      </c>
      <c r="B5" s="205">
        <v>129624</v>
      </c>
      <c r="C5" s="206" t="s">
        <v>441</v>
      </c>
      <c r="D5" s="207">
        <v>161960</v>
      </c>
    </row>
    <row r="6" ht="23" customHeight="1" spans="1:4">
      <c r="A6" s="123" t="s">
        <v>442</v>
      </c>
      <c r="B6" s="205">
        <f>SUM(B7:B9)</f>
        <v>49475</v>
      </c>
      <c r="C6" s="206" t="s">
        <v>443</v>
      </c>
      <c r="D6" s="207">
        <v>34799</v>
      </c>
    </row>
    <row r="7" ht="23" customHeight="1" spans="1:4">
      <c r="A7" s="123" t="s">
        <v>444</v>
      </c>
      <c r="B7" s="205">
        <v>533</v>
      </c>
      <c r="C7" s="206" t="s">
        <v>445</v>
      </c>
      <c r="D7" s="207">
        <f>D8</f>
        <v>844</v>
      </c>
    </row>
    <row r="8" ht="23" customHeight="1" spans="1:4">
      <c r="A8" s="123" t="s">
        <v>446</v>
      </c>
      <c r="B8" s="205">
        <v>11583</v>
      </c>
      <c r="C8" s="206" t="s">
        <v>447</v>
      </c>
      <c r="D8" s="207">
        <v>844</v>
      </c>
    </row>
    <row r="9" ht="23" customHeight="1" spans="1:4">
      <c r="A9" s="123" t="s">
        <v>448</v>
      </c>
      <c r="B9" s="205">
        <v>37359</v>
      </c>
      <c r="C9" s="208" t="s">
        <v>449</v>
      </c>
      <c r="D9" s="207"/>
    </row>
    <row r="10" ht="23" customHeight="1" spans="1:4">
      <c r="A10" s="123" t="s">
        <v>450</v>
      </c>
      <c r="B10" s="205">
        <v>5589</v>
      </c>
      <c r="C10" s="208" t="s">
        <v>451</v>
      </c>
      <c r="D10" s="207">
        <v>18468</v>
      </c>
    </row>
    <row r="11" ht="23" customHeight="1" spans="1:4">
      <c r="A11" s="123" t="s">
        <v>452</v>
      </c>
      <c r="B11" s="205">
        <v>4871</v>
      </c>
      <c r="C11" s="208" t="s">
        <v>453</v>
      </c>
      <c r="D11" s="207"/>
    </row>
    <row r="12" ht="23" customHeight="1" spans="1:4">
      <c r="A12" s="123" t="s">
        <v>454</v>
      </c>
      <c r="B12" s="205">
        <v>718</v>
      </c>
      <c r="C12" s="209"/>
      <c r="D12" s="210"/>
    </row>
    <row r="13" ht="23" customHeight="1" spans="1:4">
      <c r="A13" s="123" t="s">
        <v>455</v>
      </c>
      <c r="B13" s="205">
        <v>19749</v>
      </c>
      <c r="C13" s="209"/>
      <c r="D13" s="210"/>
    </row>
    <row r="14" ht="23" customHeight="1" spans="1:4">
      <c r="A14" s="123" t="s">
        <v>456</v>
      </c>
      <c r="B14" s="211">
        <v>19749</v>
      </c>
      <c r="C14" s="209"/>
      <c r="D14" s="210"/>
    </row>
    <row r="15" ht="23" customHeight="1" spans="1:4">
      <c r="A15" s="212" t="s">
        <v>457</v>
      </c>
      <c r="B15" s="211">
        <v>13792</v>
      </c>
      <c r="C15" s="213" t="s">
        <v>458</v>
      </c>
      <c r="D15" s="214">
        <v>12661</v>
      </c>
    </row>
    <row r="16" ht="23" customHeight="1" spans="1:4">
      <c r="A16" s="130" t="s">
        <v>459</v>
      </c>
      <c r="B16" s="215">
        <v>10503</v>
      </c>
      <c r="C16" s="216" t="s">
        <v>460</v>
      </c>
      <c r="D16" s="217">
        <v>12661</v>
      </c>
    </row>
  </sheetData>
  <mergeCells count="1">
    <mergeCell ref="A2:D2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view="pageLayout" zoomScaleSheetLayoutView="60" zoomScaleNormal="100" showWhiteSpace="0" workbookViewId="0">
      <selection activeCell="E21" sqref="E21"/>
    </sheetView>
  </sheetViews>
  <sheetFormatPr defaultColWidth="8.00925925925926" defaultRowHeight="15.6"/>
  <cols>
    <col min="1" max="1" width="51.1296296296296" style="179" customWidth="1"/>
    <col min="2" max="4" width="11.5462962962963" style="179" customWidth="1"/>
    <col min="5" max="5" width="13.4537037037037" style="179" customWidth="1"/>
    <col min="6" max="6" width="14" style="179" customWidth="1"/>
    <col min="7" max="7" width="14.462962962963" style="179" customWidth="1"/>
    <col min="8" max="12" width="8.00925925925926" style="179" hidden="1" customWidth="1"/>
    <col min="13" max="16382" width="8.00925925925926" style="179" customWidth="1"/>
    <col min="16383" max="16384" width="8.00925925925926" style="180"/>
  </cols>
  <sheetData>
    <row r="1" ht="16" customHeight="1" spans="1:1">
      <c r="A1" s="181" t="s">
        <v>461</v>
      </c>
    </row>
    <row r="2" ht="23" customHeight="1" spans="1:7">
      <c r="A2" s="182" t="s">
        <v>462</v>
      </c>
      <c r="B2" s="182"/>
      <c r="C2" s="182"/>
      <c r="D2" s="182"/>
      <c r="E2" s="182"/>
      <c r="F2" s="182"/>
      <c r="G2" s="182"/>
    </row>
    <row r="3" ht="16" customHeight="1" spans="1:7">
      <c r="A3" s="183" t="s">
        <v>24</v>
      </c>
      <c r="B3" s="183"/>
      <c r="C3" s="183"/>
      <c r="D3" s="183"/>
      <c r="E3" s="183"/>
      <c r="F3" s="183"/>
      <c r="G3" s="183"/>
    </row>
    <row r="4" ht="16" customHeight="1" spans="1:7">
      <c r="A4" s="184" t="s">
        <v>25</v>
      </c>
      <c r="B4" s="152" t="s">
        <v>26</v>
      </c>
      <c r="C4" s="153"/>
      <c r="D4" s="154"/>
      <c r="E4" s="155" t="s">
        <v>27</v>
      </c>
      <c r="F4" s="152" t="s">
        <v>28</v>
      </c>
      <c r="G4" s="156"/>
    </row>
    <row r="5" ht="16" customHeight="1" spans="1:7">
      <c r="A5" s="185"/>
      <c r="B5" s="158" t="s">
        <v>29</v>
      </c>
      <c r="C5" s="158" t="s">
        <v>30</v>
      </c>
      <c r="D5" s="158" t="s">
        <v>31</v>
      </c>
      <c r="E5" s="159"/>
      <c r="F5" s="158" t="s">
        <v>32</v>
      </c>
      <c r="G5" s="160" t="s">
        <v>33</v>
      </c>
    </row>
    <row r="6" ht="16" customHeight="1" spans="1:9">
      <c r="A6" s="186" t="s">
        <v>463</v>
      </c>
      <c r="B6" s="166">
        <f>SUM(B7:B22)</f>
        <v>535359</v>
      </c>
      <c r="C6" s="166">
        <f>SUM(C7:C22)</f>
        <v>650000</v>
      </c>
      <c r="D6" s="166">
        <f>SUM(D7:D22)</f>
        <v>662535</v>
      </c>
      <c r="E6" s="166">
        <f>SUM(E7:E22)</f>
        <v>635747</v>
      </c>
      <c r="F6" s="163">
        <f>D6/C6</f>
        <v>1.01928461538462</v>
      </c>
      <c r="G6" s="187">
        <f>D6/E6</f>
        <v>1.04213625860602</v>
      </c>
      <c r="I6" s="179" t="s">
        <v>35</v>
      </c>
    </row>
    <row r="7" ht="16" customHeight="1" spans="1:9">
      <c r="A7" s="188" t="s">
        <v>464</v>
      </c>
      <c r="B7" s="166"/>
      <c r="C7" s="166"/>
      <c r="D7" s="189"/>
      <c r="E7" s="166"/>
      <c r="F7" s="167"/>
      <c r="G7" s="169"/>
      <c r="I7" s="179" t="s">
        <v>37</v>
      </c>
    </row>
    <row r="8" ht="16" customHeight="1" spans="1:9">
      <c r="A8" s="188" t="s">
        <v>465</v>
      </c>
      <c r="B8" s="166"/>
      <c r="C8" s="166"/>
      <c r="D8" s="189"/>
      <c r="E8" s="166"/>
      <c r="F8" s="167"/>
      <c r="G8" s="169"/>
      <c r="I8" s="179" t="s">
        <v>39</v>
      </c>
    </row>
    <row r="9" ht="16" customHeight="1" spans="1:9">
      <c r="A9" s="188" t="s">
        <v>466</v>
      </c>
      <c r="B9" s="166"/>
      <c r="C9" s="166"/>
      <c r="D9" s="189"/>
      <c r="E9" s="166"/>
      <c r="F9" s="167"/>
      <c r="G9" s="169"/>
      <c r="I9" s="179" t="s">
        <v>41</v>
      </c>
    </row>
    <row r="10" ht="16" customHeight="1" spans="1:9">
      <c r="A10" s="188" t="s">
        <v>467</v>
      </c>
      <c r="B10" s="166"/>
      <c r="C10" s="166"/>
      <c r="D10" s="189"/>
      <c r="E10" s="166"/>
      <c r="F10" s="167"/>
      <c r="G10" s="169"/>
      <c r="I10" s="179" t="s">
        <v>43</v>
      </c>
    </row>
    <row r="11" ht="16" customHeight="1" spans="1:9">
      <c r="A11" s="188" t="s">
        <v>468</v>
      </c>
      <c r="B11" s="166">
        <v>20090</v>
      </c>
      <c r="C11" s="166">
        <v>13000</v>
      </c>
      <c r="D11" s="189">
        <v>17131</v>
      </c>
      <c r="E11" s="166">
        <v>8383</v>
      </c>
      <c r="F11" s="167">
        <f>D11/C11</f>
        <v>1.31776923076923</v>
      </c>
      <c r="G11" s="169">
        <f>D11/E11</f>
        <v>2.04354049862818</v>
      </c>
      <c r="I11" s="179" t="s">
        <v>45</v>
      </c>
    </row>
    <row r="12" ht="16" customHeight="1" spans="1:9">
      <c r="A12" s="188" t="s">
        <v>469</v>
      </c>
      <c r="B12" s="166">
        <v>907</v>
      </c>
      <c r="C12" s="166">
        <v>867</v>
      </c>
      <c r="D12" s="189">
        <v>867</v>
      </c>
      <c r="E12" s="166">
        <v>626</v>
      </c>
      <c r="F12" s="167">
        <f>D12/C12</f>
        <v>1</v>
      </c>
      <c r="G12" s="169">
        <f>D12/E12</f>
        <v>1.38498402555911</v>
      </c>
      <c r="I12" s="179" t="s">
        <v>47</v>
      </c>
    </row>
    <row r="13" ht="16" customHeight="1" spans="1:9">
      <c r="A13" s="188" t="s">
        <v>470</v>
      </c>
      <c r="B13" s="166">
        <v>499707</v>
      </c>
      <c r="C13" s="166">
        <v>579923</v>
      </c>
      <c r="D13" s="189">
        <v>582568</v>
      </c>
      <c r="E13" s="166">
        <v>623707</v>
      </c>
      <c r="F13" s="167">
        <f>D13/C13</f>
        <v>1.00456095033306</v>
      </c>
      <c r="G13" s="169">
        <f>D13/E13</f>
        <v>0.934041144319368</v>
      </c>
      <c r="I13" s="179" t="s">
        <v>49</v>
      </c>
    </row>
    <row r="14" ht="16" customHeight="1" spans="1:9">
      <c r="A14" s="188" t="s">
        <v>471</v>
      </c>
      <c r="B14" s="166"/>
      <c r="C14" s="166"/>
      <c r="D14" s="189"/>
      <c r="E14" s="166"/>
      <c r="F14" s="167"/>
      <c r="G14" s="169"/>
      <c r="I14" s="179" t="s">
        <v>51</v>
      </c>
    </row>
    <row r="15" ht="16" customHeight="1" spans="1:9">
      <c r="A15" s="188" t="s">
        <v>472</v>
      </c>
      <c r="B15" s="166"/>
      <c r="C15" s="166"/>
      <c r="D15" s="189"/>
      <c r="E15" s="166"/>
      <c r="F15" s="167"/>
      <c r="G15" s="169"/>
      <c r="I15" s="179" t="s">
        <v>53</v>
      </c>
    </row>
    <row r="16" ht="16" customHeight="1" spans="1:9">
      <c r="A16" s="188" t="s">
        <v>473</v>
      </c>
      <c r="B16" s="166">
        <v>14655</v>
      </c>
      <c r="C16" s="166">
        <v>56210</v>
      </c>
      <c r="D16" s="189">
        <v>61969</v>
      </c>
      <c r="E16" s="166">
        <v>3031</v>
      </c>
      <c r="F16" s="167">
        <f>D16/C16</f>
        <v>1.10245507916741</v>
      </c>
      <c r="G16" s="169">
        <f>D16/E16</f>
        <v>20.4450676344441</v>
      </c>
      <c r="I16" s="179" t="s">
        <v>55</v>
      </c>
    </row>
    <row r="17" ht="16" customHeight="1" spans="1:9">
      <c r="A17" s="188" t="s">
        <v>474</v>
      </c>
      <c r="B17" s="166"/>
      <c r="C17" s="166"/>
      <c r="D17" s="189"/>
      <c r="E17" s="166"/>
      <c r="F17" s="167"/>
      <c r="G17" s="169"/>
      <c r="I17" s="179" t="s">
        <v>57</v>
      </c>
    </row>
    <row r="18" ht="16" customHeight="1" spans="1:9">
      <c r="A18" s="188" t="s">
        <v>475</v>
      </c>
      <c r="B18" s="166"/>
      <c r="C18" s="166"/>
      <c r="D18" s="189"/>
      <c r="E18" s="166"/>
      <c r="F18" s="167"/>
      <c r="G18" s="169"/>
      <c r="I18" s="179" t="s">
        <v>59</v>
      </c>
    </row>
    <row r="19" ht="16" customHeight="1" spans="1:9">
      <c r="A19" s="188" t="s">
        <v>476</v>
      </c>
      <c r="B19" s="166"/>
      <c r="C19" s="166"/>
      <c r="D19" s="189"/>
      <c r="E19" s="166"/>
      <c r="F19" s="167"/>
      <c r="G19" s="169"/>
      <c r="I19" s="179" t="s">
        <v>61</v>
      </c>
    </row>
    <row r="20" ht="16" customHeight="1" spans="1:9">
      <c r="A20" s="188" t="s">
        <v>477</v>
      </c>
      <c r="B20" s="166"/>
      <c r="C20" s="166"/>
      <c r="D20" s="189"/>
      <c r="E20" s="166"/>
      <c r="F20" s="167"/>
      <c r="G20" s="169"/>
      <c r="I20" s="179" t="s">
        <v>63</v>
      </c>
    </row>
    <row r="21" ht="16" customHeight="1" spans="1:9">
      <c r="A21" s="188" t="s">
        <v>478</v>
      </c>
      <c r="B21" s="166"/>
      <c r="C21" s="166"/>
      <c r="D21" s="189"/>
      <c r="E21" s="166"/>
      <c r="F21" s="167"/>
      <c r="G21" s="169"/>
      <c r="I21" s="179" t="s">
        <v>65</v>
      </c>
    </row>
    <row r="22" ht="16" customHeight="1" spans="1:9">
      <c r="A22" s="188" t="s">
        <v>479</v>
      </c>
      <c r="B22" s="166"/>
      <c r="C22" s="166"/>
      <c r="D22" s="166"/>
      <c r="E22" s="166"/>
      <c r="F22" s="166"/>
      <c r="G22" s="168"/>
      <c r="I22" s="179" t="s">
        <v>67</v>
      </c>
    </row>
    <row r="23" ht="16" customHeight="1" spans="1:9">
      <c r="A23" s="186" t="s">
        <v>480</v>
      </c>
      <c r="B23" s="166"/>
      <c r="C23" s="166"/>
      <c r="D23" s="166"/>
      <c r="E23" s="166"/>
      <c r="F23" s="166"/>
      <c r="G23" s="168"/>
      <c r="I23" s="179" t="s">
        <v>69</v>
      </c>
    </row>
    <row r="24" ht="16" customHeight="1" spans="1:9">
      <c r="A24" s="188" t="s">
        <v>481</v>
      </c>
      <c r="B24" s="166"/>
      <c r="C24" s="166"/>
      <c r="D24" s="166"/>
      <c r="E24" s="166"/>
      <c r="F24" s="166"/>
      <c r="G24" s="168"/>
      <c r="I24" s="179" t="s">
        <v>71</v>
      </c>
    </row>
    <row r="25" ht="16" customHeight="1" spans="1:9">
      <c r="A25" s="188" t="s">
        <v>482</v>
      </c>
      <c r="B25" s="166"/>
      <c r="C25" s="166"/>
      <c r="D25" s="166"/>
      <c r="E25" s="166"/>
      <c r="F25" s="166"/>
      <c r="G25" s="168"/>
      <c r="I25" s="179" t="s">
        <v>73</v>
      </c>
    </row>
    <row r="26" ht="16" customHeight="1" spans="1:9">
      <c r="A26" s="188" t="s">
        <v>483</v>
      </c>
      <c r="B26" s="166"/>
      <c r="C26" s="166"/>
      <c r="D26" s="166"/>
      <c r="E26" s="166"/>
      <c r="F26" s="166"/>
      <c r="G26" s="168"/>
      <c r="I26" s="179" t="s">
        <v>75</v>
      </c>
    </row>
    <row r="27" ht="16" customHeight="1" spans="1:9">
      <c r="A27" s="188" t="s">
        <v>484</v>
      </c>
      <c r="B27" s="166"/>
      <c r="C27" s="166"/>
      <c r="D27" s="166"/>
      <c r="E27" s="166"/>
      <c r="F27" s="166"/>
      <c r="G27" s="168"/>
      <c r="I27" s="179" t="s">
        <v>77</v>
      </c>
    </row>
    <row r="28" ht="16" customHeight="1" spans="1:9">
      <c r="A28" s="188" t="s">
        <v>485</v>
      </c>
      <c r="B28" s="166"/>
      <c r="C28" s="166"/>
      <c r="D28" s="166"/>
      <c r="E28" s="166"/>
      <c r="F28" s="166"/>
      <c r="G28" s="168"/>
      <c r="I28" s="179" t="s">
        <v>79</v>
      </c>
    </row>
    <row r="29" ht="16" customHeight="1" spans="1:9">
      <c r="A29" s="188" t="s">
        <v>486</v>
      </c>
      <c r="B29" s="166"/>
      <c r="C29" s="166"/>
      <c r="D29" s="166"/>
      <c r="E29" s="166"/>
      <c r="F29" s="166"/>
      <c r="G29" s="168"/>
      <c r="I29" s="179" t="s">
        <v>81</v>
      </c>
    </row>
    <row r="30" ht="14.4" spans="1:7">
      <c r="A30" s="188" t="s">
        <v>487</v>
      </c>
      <c r="B30" s="166"/>
      <c r="C30" s="166"/>
      <c r="D30" s="166"/>
      <c r="E30" s="166"/>
      <c r="F30" s="166"/>
      <c r="G30" s="168"/>
    </row>
    <row r="31" ht="14.4" spans="1:7">
      <c r="A31" s="188" t="s">
        <v>488</v>
      </c>
      <c r="B31" s="166"/>
      <c r="C31" s="166"/>
      <c r="D31" s="166"/>
      <c r="E31" s="166"/>
      <c r="F31" s="166"/>
      <c r="G31" s="168"/>
    </row>
    <row r="32" ht="14.4" spans="1:7">
      <c r="A32" s="188" t="s">
        <v>489</v>
      </c>
      <c r="B32" s="166"/>
      <c r="C32" s="166"/>
      <c r="D32" s="166"/>
      <c r="E32" s="166"/>
      <c r="F32" s="166"/>
      <c r="G32" s="168"/>
    </row>
    <row r="33" ht="14.4" spans="1:7">
      <c r="A33" s="188" t="s">
        <v>490</v>
      </c>
      <c r="B33" s="166"/>
      <c r="C33" s="166"/>
      <c r="D33" s="166"/>
      <c r="E33" s="166"/>
      <c r="F33" s="166"/>
      <c r="G33" s="168"/>
    </row>
    <row r="34" ht="14.4" spans="1:7">
      <c r="A34" s="188" t="s">
        <v>491</v>
      </c>
      <c r="B34" s="166"/>
      <c r="C34" s="166"/>
      <c r="D34" s="166"/>
      <c r="E34" s="166"/>
      <c r="F34" s="166"/>
      <c r="G34" s="168"/>
    </row>
    <row r="35" ht="15.15" spans="1:7">
      <c r="A35" s="190" t="s">
        <v>492</v>
      </c>
      <c r="B35" s="191"/>
      <c r="C35" s="191"/>
      <c r="D35" s="191"/>
      <c r="E35" s="191"/>
      <c r="F35" s="191"/>
      <c r="G35" s="192"/>
    </row>
  </sheetData>
  <mergeCells count="6">
    <mergeCell ref="A2:G2"/>
    <mergeCell ref="A3:G3"/>
    <mergeCell ref="B4:D4"/>
    <mergeCell ref="F4:G4"/>
    <mergeCell ref="A4:A5"/>
    <mergeCell ref="E4:E5"/>
  </mergeCells>
  <printOptions horizontalCentered="1"/>
  <pageMargins left="0.751388888888889" right="0.751388888888889" top="1" bottom="0.802777777777778" header="0.5" footer="0.5"/>
  <pageSetup paperSize="9" orientation="landscape" horizontalDpi="6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view="pageBreakPreview" zoomScaleNormal="100" workbookViewId="0">
      <selection activeCell="B8" sqref="B8"/>
    </sheetView>
  </sheetViews>
  <sheetFormatPr defaultColWidth="9" defaultRowHeight="12" outlineLevelCol="7"/>
  <cols>
    <col min="1" max="1" width="48.75" style="146" customWidth="1"/>
    <col min="2" max="4" width="16.25" style="146" customWidth="1"/>
    <col min="5" max="5" width="16.25" style="148" customWidth="1"/>
    <col min="6" max="7" width="16.25" style="149" customWidth="1"/>
    <col min="8" max="16384" width="9" style="146"/>
  </cols>
  <sheetData>
    <row r="1" ht="24.95" customHeight="1" spans="1:1">
      <c r="A1" s="2" t="s">
        <v>493</v>
      </c>
    </row>
    <row r="2" ht="24.95" customHeight="1" spans="1:7">
      <c r="A2" s="4" t="s">
        <v>494</v>
      </c>
      <c r="B2" s="5"/>
      <c r="C2" s="5"/>
      <c r="D2" s="5"/>
      <c r="E2" s="5"/>
      <c r="F2" s="5"/>
      <c r="G2" s="5"/>
    </row>
    <row r="3" ht="18" customHeight="1" spans="1:7">
      <c r="A3" s="3"/>
      <c r="B3" s="3"/>
      <c r="C3" s="3"/>
      <c r="D3" s="3"/>
      <c r="E3" s="150" t="s">
        <v>495</v>
      </c>
      <c r="F3" s="150"/>
      <c r="G3" s="150"/>
    </row>
    <row r="4" ht="18" customHeight="1" spans="1:7">
      <c r="A4" s="151" t="s">
        <v>496</v>
      </c>
      <c r="B4" s="152" t="s">
        <v>26</v>
      </c>
      <c r="C4" s="153"/>
      <c r="D4" s="154"/>
      <c r="E4" s="155" t="s">
        <v>27</v>
      </c>
      <c r="F4" s="152" t="s">
        <v>28</v>
      </c>
      <c r="G4" s="156"/>
    </row>
    <row r="5" ht="23" customHeight="1" spans="1:7">
      <c r="A5" s="157"/>
      <c r="B5" s="158" t="s">
        <v>29</v>
      </c>
      <c r="C5" s="158" t="s">
        <v>30</v>
      </c>
      <c r="D5" s="158" t="s">
        <v>31</v>
      </c>
      <c r="E5" s="159"/>
      <c r="F5" s="158" t="s">
        <v>32</v>
      </c>
      <c r="G5" s="160" t="s">
        <v>33</v>
      </c>
    </row>
    <row r="6" s="146" customFormat="1" ht="16" customHeight="1" spans="1:7">
      <c r="A6" s="161" t="s">
        <v>136</v>
      </c>
      <c r="B6" s="162"/>
      <c r="C6" s="162"/>
      <c r="D6" s="162"/>
      <c r="E6" s="162"/>
      <c r="F6" s="163"/>
      <c r="G6" s="164"/>
    </row>
    <row r="7" s="146" customFormat="1" ht="16" customHeight="1" spans="1:7">
      <c r="A7" s="165" t="s">
        <v>497</v>
      </c>
      <c r="B7" s="166"/>
      <c r="C7" s="166"/>
      <c r="D7" s="166"/>
      <c r="E7" s="166"/>
      <c r="F7" s="167"/>
      <c r="G7" s="168"/>
    </row>
    <row r="8" ht="16" customHeight="1" spans="1:7">
      <c r="A8" s="165" t="s">
        <v>147</v>
      </c>
      <c r="B8" s="166"/>
      <c r="C8" s="166"/>
      <c r="D8" s="166"/>
      <c r="E8" s="166"/>
      <c r="F8" s="167"/>
      <c r="G8" s="168"/>
    </row>
    <row r="9" ht="16" customHeight="1" spans="1:7">
      <c r="A9" s="165" t="s">
        <v>498</v>
      </c>
      <c r="B9" s="166"/>
      <c r="C9" s="166"/>
      <c r="D9" s="166"/>
      <c r="E9" s="166"/>
      <c r="F9" s="167"/>
      <c r="G9" s="168"/>
    </row>
    <row r="10" ht="16" customHeight="1" spans="1:7">
      <c r="A10" s="165" t="s">
        <v>499</v>
      </c>
      <c r="B10" s="166"/>
      <c r="C10" s="166"/>
      <c r="D10" s="166"/>
      <c r="E10" s="166"/>
      <c r="F10" s="167"/>
      <c r="G10" s="168"/>
    </row>
    <row r="11" ht="16" customHeight="1" spans="1:7">
      <c r="A11" s="165" t="s">
        <v>500</v>
      </c>
      <c r="B11" s="166"/>
      <c r="C11" s="166"/>
      <c r="D11" s="166"/>
      <c r="E11" s="166"/>
      <c r="F11" s="167"/>
      <c r="G11" s="168"/>
    </row>
    <row r="12" ht="16" customHeight="1" spans="1:7">
      <c r="A12" s="165" t="s">
        <v>154</v>
      </c>
      <c r="B12" s="166"/>
      <c r="C12" s="166">
        <v>1</v>
      </c>
      <c r="D12" s="166">
        <v>1</v>
      </c>
      <c r="E12" s="166"/>
      <c r="F12" s="167">
        <f>D12/C12</f>
        <v>1</v>
      </c>
      <c r="G12" s="169"/>
    </row>
    <row r="13" ht="16" customHeight="1" spans="1:7">
      <c r="A13" s="165" t="s">
        <v>501</v>
      </c>
      <c r="B13" s="166"/>
      <c r="C13" s="166">
        <v>1</v>
      </c>
      <c r="D13" s="166">
        <v>1</v>
      </c>
      <c r="E13" s="166"/>
      <c r="F13" s="167">
        <f>D13/C13</f>
        <v>1</v>
      </c>
      <c r="G13" s="169"/>
    </row>
    <row r="14" s="146" customFormat="1" ht="16" customHeight="1" spans="1:7">
      <c r="A14" s="165" t="s">
        <v>502</v>
      </c>
      <c r="B14" s="166"/>
      <c r="C14" s="166"/>
      <c r="D14" s="166"/>
      <c r="E14" s="166"/>
      <c r="F14" s="167"/>
      <c r="G14" s="169"/>
    </row>
    <row r="15" s="146" customFormat="1" ht="16" customHeight="1" spans="1:7">
      <c r="A15" s="165" t="s">
        <v>503</v>
      </c>
      <c r="B15" s="166"/>
      <c r="C15" s="166"/>
      <c r="D15" s="166"/>
      <c r="E15" s="166"/>
      <c r="F15" s="167"/>
      <c r="G15" s="169"/>
    </row>
    <row r="16" ht="16" customHeight="1" spans="1:7">
      <c r="A16" s="165" t="s">
        <v>189</v>
      </c>
      <c r="B16" s="166"/>
      <c r="C16" s="166"/>
      <c r="D16" s="166"/>
      <c r="E16" s="166"/>
      <c r="F16" s="167"/>
      <c r="G16" s="169"/>
    </row>
    <row r="17" ht="16" customHeight="1" spans="1:8">
      <c r="A17" s="165" t="s">
        <v>504</v>
      </c>
      <c r="B17" s="166"/>
      <c r="C17" s="166"/>
      <c r="D17" s="166"/>
      <c r="E17" s="166"/>
      <c r="F17" s="167"/>
      <c r="G17" s="169"/>
      <c r="H17" s="170"/>
    </row>
    <row r="18" ht="16" customHeight="1" spans="1:7">
      <c r="A18" s="165" t="s">
        <v>205</v>
      </c>
      <c r="B18" s="166">
        <v>416809</v>
      </c>
      <c r="C18" s="166">
        <v>617654</v>
      </c>
      <c r="D18" s="166">
        <v>612814</v>
      </c>
      <c r="E18" s="166">
        <v>541340</v>
      </c>
      <c r="F18" s="167">
        <f>D18/C18</f>
        <v>0.992163897586675</v>
      </c>
      <c r="G18" s="169">
        <f>D18/E18</f>
        <v>1.13203162522629</v>
      </c>
    </row>
    <row r="19" ht="16" customHeight="1" spans="1:7">
      <c r="A19" s="165" t="s">
        <v>505</v>
      </c>
      <c r="B19" s="166">
        <v>388475</v>
      </c>
      <c r="C19" s="166">
        <v>498279</v>
      </c>
      <c r="D19" s="166">
        <v>498279</v>
      </c>
      <c r="E19" s="166">
        <v>524443</v>
      </c>
      <c r="F19" s="167">
        <f>D19/C19</f>
        <v>1</v>
      </c>
      <c r="G19" s="169">
        <f>D19/E19</f>
        <v>0.950110879542677</v>
      </c>
    </row>
    <row r="20" ht="16" customHeight="1" spans="1:7">
      <c r="A20" s="165" t="s">
        <v>506</v>
      </c>
      <c r="B20" s="166">
        <v>20090</v>
      </c>
      <c r="C20" s="166">
        <v>17131</v>
      </c>
      <c r="D20" s="166">
        <v>13000</v>
      </c>
      <c r="E20" s="166"/>
      <c r="F20" s="167">
        <f>D20/C20</f>
        <v>0.758858210262098</v>
      </c>
      <c r="G20" s="169"/>
    </row>
    <row r="21" ht="16" customHeight="1" spans="1:7">
      <c r="A21" s="165" t="s">
        <v>507</v>
      </c>
      <c r="B21" s="166"/>
      <c r="C21" s="166"/>
      <c r="D21" s="166"/>
      <c r="E21" s="166"/>
      <c r="F21" s="167"/>
      <c r="G21" s="169"/>
    </row>
    <row r="22" ht="16" customHeight="1" spans="1:7">
      <c r="A22" s="165" t="s">
        <v>508</v>
      </c>
      <c r="B22" s="166">
        <v>8244</v>
      </c>
      <c r="C22" s="166">
        <v>8244</v>
      </c>
      <c r="D22" s="166">
        <v>7535</v>
      </c>
      <c r="E22" s="166">
        <v>1897</v>
      </c>
      <c r="F22" s="167">
        <f>D22/C22</f>
        <v>0.913998059194566</v>
      </c>
      <c r="G22" s="169">
        <f>D22/E22</f>
        <v>3.97206114918292</v>
      </c>
    </row>
    <row r="23" ht="16" customHeight="1" spans="1:7">
      <c r="A23" s="165" t="s">
        <v>509</v>
      </c>
      <c r="B23" s="166"/>
      <c r="C23" s="166"/>
      <c r="D23" s="166"/>
      <c r="E23" s="166"/>
      <c r="F23" s="167"/>
      <c r="G23" s="169"/>
    </row>
    <row r="24" ht="16" customHeight="1" spans="1:7">
      <c r="A24" s="165" t="s">
        <v>510</v>
      </c>
      <c r="B24" s="166"/>
      <c r="C24" s="166"/>
      <c r="D24" s="166"/>
      <c r="E24" s="166"/>
      <c r="F24" s="167"/>
      <c r="G24" s="169"/>
    </row>
    <row r="25" ht="16" customHeight="1" spans="1:7">
      <c r="A25" s="165" t="s">
        <v>511</v>
      </c>
      <c r="B25" s="166"/>
      <c r="C25" s="166">
        <v>94000</v>
      </c>
      <c r="D25" s="166">
        <v>94000</v>
      </c>
      <c r="E25" s="166">
        <v>15000</v>
      </c>
      <c r="F25" s="167">
        <f>D25/C25</f>
        <v>1</v>
      </c>
      <c r="G25" s="169">
        <f>D25/E25</f>
        <v>6.26666666666667</v>
      </c>
    </row>
    <row r="26" ht="16" customHeight="1" spans="1:7">
      <c r="A26" s="165" t="s">
        <v>512</v>
      </c>
      <c r="B26" s="166"/>
      <c r="C26" s="166"/>
      <c r="D26" s="166"/>
      <c r="E26" s="166"/>
      <c r="F26" s="167"/>
      <c r="G26" s="169"/>
    </row>
    <row r="27" ht="16" customHeight="1" spans="1:7">
      <c r="A27" s="165" t="s">
        <v>513</v>
      </c>
      <c r="B27" s="166"/>
      <c r="C27" s="166"/>
      <c r="D27" s="166"/>
      <c r="E27" s="166"/>
      <c r="F27" s="167"/>
      <c r="G27" s="169"/>
    </row>
    <row r="28" ht="16" customHeight="1" spans="1:7">
      <c r="A28" s="165" t="s">
        <v>514</v>
      </c>
      <c r="B28" s="166"/>
      <c r="C28" s="166"/>
      <c r="D28" s="166"/>
      <c r="E28" s="166"/>
      <c r="F28" s="167"/>
      <c r="G28" s="169"/>
    </row>
    <row r="29" ht="16" customHeight="1" spans="1:7">
      <c r="A29" s="165" t="s">
        <v>212</v>
      </c>
      <c r="B29" s="166"/>
      <c r="C29" s="166"/>
      <c r="D29" s="166"/>
      <c r="E29" s="166"/>
      <c r="F29" s="167"/>
      <c r="G29" s="169"/>
    </row>
    <row r="30" ht="16" customHeight="1" spans="1:7">
      <c r="A30" s="165" t="s">
        <v>515</v>
      </c>
      <c r="B30" s="166"/>
      <c r="C30" s="166"/>
      <c r="D30" s="166"/>
      <c r="E30" s="166"/>
      <c r="F30" s="167"/>
      <c r="G30" s="169"/>
    </row>
    <row r="31" ht="16" customHeight="1" spans="1:7">
      <c r="A31" s="165" t="s">
        <v>516</v>
      </c>
      <c r="B31" s="166"/>
      <c r="C31" s="166"/>
      <c r="D31" s="166"/>
      <c r="E31" s="166"/>
      <c r="F31" s="167"/>
      <c r="G31" s="169"/>
    </row>
    <row r="32" ht="16" customHeight="1" spans="1:7">
      <c r="A32" s="165" t="s">
        <v>517</v>
      </c>
      <c r="B32" s="166"/>
      <c r="C32" s="166"/>
      <c r="D32" s="166"/>
      <c r="E32" s="166"/>
      <c r="F32" s="167"/>
      <c r="G32" s="169"/>
    </row>
    <row r="33" ht="16" customHeight="1" spans="1:7">
      <c r="A33" s="165" t="s">
        <v>518</v>
      </c>
      <c r="B33" s="166"/>
      <c r="C33" s="166"/>
      <c r="D33" s="166"/>
      <c r="E33" s="166"/>
      <c r="F33" s="167"/>
      <c r="G33" s="169"/>
    </row>
    <row r="34" ht="16" customHeight="1" spans="1:7">
      <c r="A34" s="165" t="s">
        <v>519</v>
      </c>
      <c r="B34" s="166"/>
      <c r="C34" s="166"/>
      <c r="D34" s="166"/>
      <c r="E34" s="166"/>
      <c r="F34" s="167"/>
      <c r="G34" s="169"/>
    </row>
    <row r="35" s="147" customFormat="1" ht="16" customHeight="1" spans="1:7">
      <c r="A35" s="165" t="s">
        <v>221</v>
      </c>
      <c r="B35" s="166"/>
      <c r="C35" s="166">
        <v>3414</v>
      </c>
      <c r="D35" s="166">
        <v>3414</v>
      </c>
      <c r="E35" s="166"/>
      <c r="F35" s="167">
        <f>D35/C35</f>
        <v>1</v>
      </c>
      <c r="G35" s="169"/>
    </row>
    <row r="36" ht="13.2" spans="1:7">
      <c r="A36" s="165" t="s">
        <v>520</v>
      </c>
      <c r="B36" s="166"/>
      <c r="C36" s="166"/>
      <c r="D36" s="166"/>
      <c r="E36" s="166"/>
      <c r="F36" s="167"/>
      <c r="G36" s="169"/>
    </row>
    <row r="37" ht="13.2" spans="1:7">
      <c r="A37" s="165" t="s">
        <v>521</v>
      </c>
      <c r="B37" s="166"/>
      <c r="C37" s="166"/>
      <c r="D37" s="166"/>
      <c r="E37" s="166"/>
      <c r="F37" s="167"/>
      <c r="G37" s="169"/>
    </row>
    <row r="38" ht="13.2" spans="1:7">
      <c r="A38" s="165" t="s">
        <v>522</v>
      </c>
      <c r="B38" s="166"/>
      <c r="C38" s="166"/>
      <c r="D38" s="166"/>
      <c r="E38" s="166"/>
      <c r="F38" s="167"/>
      <c r="G38" s="169"/>
    </row>
    <row r="39" ht="13.2" spans="1:7">
      <c r="A39" s="165" t="s">
        <v>523</v>
      </c>
      <c r="B39" s="166"/>
      <c r="C39" s="166">
        <v>3414</v>
      </c>
      <c r="D39" s="166">
        <v>3414</v>
      </c>
      <c r="E39" s="166"/>
      <c r="F39" s="167">
        <f>D39/C39</f>
        <v>1</v>
      </c>
      <c r="G39" s="169"/>
    </row>
    <row r="40" ht="13.2" spans="1:7">
      <c r="A40" s="165" t="s">
        <v>524</v>
      </c>
      <c r="B40" s="166"/>
      <c r="C40" s="166"/>
      <c r="D40" s="166"/>
      <c r="E40" s="166"/>
      <c r="F40" s="167"/>
      <c r="G40" s="169"/>
    </row>
    <row r="41" ht="13.2" spans="1:7">
      <c r="A41" s="165" t="s">
        <v>525</v>
      </c>
      <c r="B41" s="166"/>
      <c r="C41" s="166"/>
      <c r="D41" s="166"/>
      <c r="E41" s="166"/>
      <c r="F41" s="167"/>
      <c r="G41" s="169"/>
    </row>
    <row r="42" ht="13.2" spans="1:7">
      <c r="A42" s="165" t="s">
        <v>526</v>
      </c>
      <c r="B42" s="166"/>
      <c r="C42" s="166"/>
      <c r="D42" s="166"/>
      <c r="E42" s="166"/>
      <c r="F42" s="167"/>
      <c r="G42" s="169"/>
    </row>
    <row r="43" ht="13.2" spans="1:7">
      <c r="A43" s="165" t="s">
        <v>527</v>
      </c>
      <c r="B43" s="166"/>
      <c r="C43" s="166"/>
      <c r="D43" s="166"/>
      <c r="E43" s="166"/>
      <c r="F43" s="167"/>
      <c r="G43" s="169"/>
    </row>
    <row r="44" ht="13.2" spans="1:7">
      <c r="A44" s="165" t="s">
        <v>229</v>
      </c>
      <c r="B44" s="166"/>
      <c r="C44" s="166"/>
      <c r="D44" s="166"/>
      <c r="E44" s="166"/>
      <c r="F44" s="167"/>
      <c r="G44" s="169"/>
    </row>
    <row r="45" ht="13.2" spans="1:7">
      <c r="A45" s="165" t="s">
        <v>528</v>
      </c>
      <c r="B45" s="166"/>
      <c r="C45" s="166"/>
      <c r="D45" s="166"/>
      <c r="E45" s="166"/>
      <c r="F45" s="167"/>
      <c r="G45" s="169"/>
    </row>
    <row r="46" ht="13.2" spans="1:7">
      <c r="A46" s="165" t="s">
        <v>338</v>
      </c>
      <c r="B46" s="166">
        <v>67</v>
      </c>
      <c r="C46" s="166">
        <v>218</v>
      </c>
      <c r="D46" s="166">
        <f>SUM(D47:D49)</f>
        <v>6218</v>
      </c>
      <c r="E46" s="166">
        <v>172632</v>
      </c>
      <c r="F46" s="167">
        <f>D46/C46</f>
        <v>28.5229357798165</v>
      </c>
      <c r="G46" s="169"/>
    </row>
    <row r="47" ht="13.2" spans="1:7">
      <c r="A47" s="165" t="s">
        <v>529</v>
      </c>
      <c r="B47" s="166"/>
      <c r="C47" s="166"/>
      <c r="D47" s="166">
        <v>6000</v>
      </c>
      <c r="E47" s="166">
        <v>172500</v>
      </c>
      <c r="F47" s="167"/>
      <c r="G47" s="169"/>
    </row>
    <row r="48" ht="13.2" spans="1:7">
      <c r="A48" s="165" t="s">
        <v>530</v>
      </c>
      <c r="B48" s="166"/>
      <c r="C48" s="166"/>
      <c r="D48" s="166"/>
      <c r="E48" s="166"/>
      <c r="F48" s="167"/>
      <c r="G48" s="169"/>
    </row>
    <row r="49" ht="13.2" spans="1:7">
      <c r="A49" s="165" t="s">
        <v>531</v>
      </c>
      <c r="B49" s="166">
        <v>67</v>
      </c>
      <c r="C49" s="166">
        <v>218</v>
      </c>
      <c r="D49" s="166">
        <v>218</v>
      </c>
      <c r="E49" s="166">
        <v>132</v>
      </c>
      <c r="F49" s="167">
        <f>D49/C49</f>
        <v>1</v>
      </c>
      <c r="G49" s="169">
        <f>D49/E49</f>
        <v>1.65151515151515</v>
      </c>
    </row>
    <row r="50" ht="13.2" spans="1:7">
      <c r="A50" s="165" t="s">
        <v>283</v>
      </c>
      <c r="B50" s="166">
        <v>29618</v>
      </c>
      <c r="C50" s="166">
        <v>30645</v>
      </c>
      <c r="D50" s="166">
        <v>30645</v>
      </c>
      <c r="E50" s="166">
        <v>25705</v>
      </c>
      <c r="F50" s="167">
        <f>D50/C50</f>
        <v>1</v>
      </c>
      <c r="G50" s="169">
        <f>D50/E50</f>
        <v>1.19218050962848</v>
      </c>
    </row>
    <row r="51" ht="13.2" spans="1:7">
      <c r="A51" s="165" t="s">
        <v>285</v>
      </c>
      <c r="B51" s="166">
        <v>8</v>
      </c>
      <c r="C51" s="166">
        <v>211</v>
      </c>
      <c r="D51" s="166">
        <v>211</v>
      </c>
      <c r="E51" s="166">
        <v>258</v>
      </c>
      <c r="F51" s="167">
        <f>D51/C51</f>
        <v>1</v>
      </c>
      <c r="G51" s="169">
        <f>D51/E51</f>
        <v>0.817829457364341</v>
      </c>
    </row>
    <row r="52" ht="13.2" spans="1:7">
      <c r="A52" s="165" t="s">
        <v>532</v>
      </c>
      <c r="B52" s="166"/>
      <c r="C52" s="166"/>
      <c r="D52" s="166"/>
      <c r="E52" s="166">
        <v>6344</v>
      </c>
      <c r="F52" s="167"/>
      <c r="G52" s="169"/>
    </row>
    <row r="53" ht="13.2" spans="1:7">
      <c r="A53" s="165" t="s">
        <v>327</v>
      </c>
      <c r="B53" s="166"/>
      <c r="C53" s="166"/>
      <c r="D53" s="166"/>
      <c r="E53" s="166">
        <v>4528</v>
      </c>
      <c r="F53" s="167"/>
      <c r="G53" s="169"/>
    </row>
    <row r="54" ht="13.2" spans="1:7">
      <c r="A54" s="165" t="s">
        <v>533</v>
      </c>
      <c r="B54" s="166"/>
      <c r="C54" s="166"/>
      <c r="D54" s="166"/>
      <c r="E54" s="166">
        <v>1816</v>
      </c>
      <c r="F54" s="167"/>
      <c r="G54" s="169"/>
    </row>
    <row r="55" spans="1:7">
      <c r="A55" s="171" t="s">
        <v>534</v>
      </c>
      <c r="B55" s="172">
        <v>446502</v>
      </c>
      <c r="C55" s="172">
        <v>658175</v>
      </c>
      <c r="D55" s="172">
        <v>653303</v>
      </c>
      <c r="E55" s="172">
        <f>E18+E46+E50+E51+E52</f>
        <v>746279</v>
      </c>
      <c r="F55" s="173">
        <f>D55/C55</f>
        <v>0.992597713374103</v>
      </c>
      <c r="G55" s="174">
        <f>D55/E55</f>
        <v>0.875413886763529</v>
      </c>
    </row>
    <row r="56" spans="1:7">
      <c r="A56" s="165" t="s">
        <v>535</v>
      </c>
      <c r="B56" s="166"/>
      <c r="C56" s="166"/>
      <c r="D56" s="166">
        <v>68087</v>
      </c>
      <c r="E56" s="166">
        <v>25499</v>
      </c>
      <c r="F56" s="166"/>
      <c r="G56" s="169">
        <f>D56/E56</f>
        <v>2.67018314443704</v>
      </c>
    </row>
    <row r="57" spans="1:7">
      <c r="A57" s="165" t="s">
        <v>536</v>
      </c>
      <c r="B57" s="166"/>
      <c r="C57" s="166"/>
      <c r="D57" s="166"/>
      <c r="E57" s="166"/>
      <c r="F57" s="166"/>
      <c r="G57" s="169"/>
    </row>
    <row r="58" spans="1:7">
      <c r="A58" s="165" t="s">
        <v>537</v>
      </c>
      <c r="B58" s="166"/>
      <c r="C58" s="166"/>
      <c r="D58" s="166">
        <v>116553</v>
      </c>
      <c r="E58" s="166">
        <v>70621</v>
      </c>
      <c r="F58" s="166"/>
      <c r="G58" s="169">
        <f>D58/E58</f>
        <v>1.65040143866555</v>
      </c>
    </row>
    <row r="59" spans="1:7">
      <c r="A59" s="165" t="s">
        <v>538</v>
      </c>
      <c r="B59" s="166"/>
      <c r="C59" s="166"/>
      <c r="D59" s="166"/>
      <c r="E59" s="166"/>
      <c r="F59" s="166"/>
      <c r="G59" s="169"/>
    </row>
    <row r="60" spans="1:7">
      <c r="A60" s="165" t="s">
        <v>539</v>
      </c>
      <c r="B60" s="166"/>
      <c r="C60" s="166"/>
      <c r="D60" s="166"/>
      <c r="E60" s="166"/>
      <c r="F60" s="166"/>
      <c r="G60" s="169"/>
    </row>
    <row r="61" spans="1:7">
      <c r="A61" s="165" t="s">
        <v>540</v>
      </c>
      <c r="B61" s="166"/>
      <c r="C61" s="166"/>
      <c r="D61" s="166"/>
      <c r="E61" s="166"/>
      <c r="F61" s="166"/>
      <c r="G61" s="169"/>
    </row>
    <row r="62" spans="1:7">
      <c r="A62" s="165" t="s">
        <v>541</v>
      </c>
      <c r="B62" s="166"/>
      <c r="C62" s="166"/>
      <c r="D62" s="166">
        <v>19749</v>
      </c>
      <c r="E62" s="166">
        <v>36836</v>
      </c>
      <c r="F62" s="166"/>
      <c r="G62" s="169">
        <f>D62/E62</f>
        <v>0.536133130633076</v>
      </c>
    </row>
    <row r="63" spans="1:7">
      <c r="A63" s="165" t="s">
        <v>542</v>
      </c>
      <c r="B63" s="166"/>
      <c r="C63" s="166"/>
      <c r="D63" s="166">
        <v>17300</v>
      </c>
      <c r="E63" s="166"/>
      <c r="F63" s="166"/>
      <c r="G63" s="169"/>
    </row>
    <row r="64" ht="15.75" spans="1:7">
      <c r="A64" s="175" t="s">
        <v>543</v>
      </c>
      <c r="B64" s="176">
        <f>SUM(B55:B63)</f>
        <v>446502</v>
      </c>
      <c r="C64" s="176">
        <f>SUM(C55:C63)</f>
        <v>658175</v>
      </c>
      <c r="D64" s="176">
        <f>SUM(D55:D63)</f>
        <v>874992</v>
      </c>
      <c r="E64" s="176">
        <f>SUM(E55:E63)</f>
        <v>879235</v>
      </c>
      <c r="F64" s="177">
        <f>D64/C64</f>
        <v>1.32942150643826</v>
      </c>
      <c r="G64" s="178">
        <f>D64/E64</f>
        <v>0.995174213947352</v>
      </c>
    </row>
  </sheetData>
  <mergeCells count="6">
    <mergeCell ref="A2:G2"/>
    <mergeCell ref="E3:G3"/>
    <mergeCell ref="B4:D4"/>
    <mergeCell ref="F4:G4"/>
    <mergeCell ref="A4:A5"/>
    <mergeCell ref="E4:E5"/>
  </mergeCells>
  <printOptions horizontalCentered="1"/>
  <pageMargins left="0.275" right="0.156944444444444" top="0.590277777777778" bottom="0.590277777777778" header="0.511805555555556" footer="0.511805555555556"/>
  <pageSetup paperSize="9" scale="94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selection activeCell="B15" sqref="B15"/>
    </sheetView>
  </sheetViews>
  <sheetFormatPr defaultColWidth="9" defaultRowHeight="12" outlineLevelCol="3"/>
  <cols>
    <col min="1" max="1" width="37.75" style="135" customWidth="1"/>
    <col min="2" max="2" width="17.25" style="135" customWidth="1"/>
    <col min="3" max="3" width="40.3796296296296" style="135" customWidth="1"/>
    <col min="4" max="4" width="18.3796296296296" style="135" customWidth="1"/>
    <col min="5" max="16384" width="9" style="135"/>
  </cols>
  <sheetData>
    <row r="1" ht="20.1" customHeight="1" spans="1:4">
      <c r="A1" s="136" t="s">
        <v>544</v>
      </c>
      <c r="B1" s="137"/>
      <c r="C1" s="137"/>
      <c r="D1" s="137"/>
    </row>
    <row r="2" ht="20.1" customHeight="1" spans="1:4">
      <c r="A2" s="138" t="s">
        <v>545</v>
      </c>
      <c r="B2" s="138"/>
      <c r="C2" s="138"/>
      <c r="D2" s="138"/>
    </row>
    <row r="3" ht="15" customHeight="1" spans="1:4">
      <c r="A3" s="137"/>
      <c r="B3" s="137"/>
      <c r="C3" s="137"/>
      <c r="D3" s="137" t="s">
        <v>495</v>
      </c>
    </row>
    <row r="4" ht="15" customHeight="1" spans="1:4">
      <c r="A4" s="139" t="s">
        <v>25</v>
      </c>
      <c r="B4" s="139" t="s">
        <v>31</v>
      </c>
      <c r="C4" s="139" t="s">
        <v>25</v>
      </c>
      <c r="D4" s="139" t="s">
        <v>31</v>
      </c>
    </row>
    <row r="5" ht="15" customHeight="1" spans="1:4">
      <c r="A5" s="140" t="s">
        <v>546</v>
      </c>
      <c r="B5" s="141">
        <f>SUM(B6:B27)</f>
        <v>3598</v>
      </c>
      <c r="C5" s="140" t="s">
        <v>547</v>
      </c>
      <c r="D5" s="141">
        <f>SUM(D6:D20)</f>
        <v>68087</v>
      </c>
    </row>
    <row r="6" ht="15" customHeight="1" spans="1:4">
      <c r="A6" s="142" t="s">
        <v>548</v>
      </c>
      <c r="B6" s="11"/>
      <c r="C6" s="142" t="s">
        <v>549</v>
      </c>
      <c r="D6" s="143"/>
    </row>
    <row r="7" ht="15" customHeight="1" spans="1:4">
      <c r="A7" s="142" t="s">
        <v>550</v>
      </c>
      <c r="B7" s="11"/>
      <c r="C7" s="142" t="s">
        <v>551</v>
      </c>
      <c r="D7" s="143"/>
    </row>
    <row r="8" ht="15" customHeight="1" spans="1:4">
      <c r="A8" s="142" t="s">
        <v>552</v>
      </c>
      <c r="B8" s="11"/>
      <c r="C8" s="142" t="s">
        <v>553</v>
      </c>
      <c r="D8" s="143"/>
    </row>
    <row r="9" ht="15" customHeight="1" spans="1:4">
      <c r="A9" s="142" t="s">
        <v>554</v>
      </c>
      <c r="B9" s="11">
        <v>1</v>
      </c>
      <c r="C9" s="142" t="s">
        <v>555</v>
      </c>
      <c r="D9" s="143"/>
    </row>
    <row r="10" ht="15" customHeight="1" spans="1:4">
      <c r="A10" s="142" t="s">
        <v>556</v>
      </c>
      <c r="B10" s="11"/>
      <c r="C10" s="142" t="s">
        <v>557</v>
      </c>
      <c r="D10" s="143"/>
    </row>
    <row r="11" ht="15" customHeight="1" spans="1:4">
      <c r="A11" s="142" t="s">
        <v>558</v>
      </c>
      <c r="B11" s="11"/>
      <c r="C11" s="142" t="s">
        <v>559</v>
      </c>
      <c r="D11" s="143"/>
    </row>
    <row r="12" ht="15" customHeight="1" spans="1:4">
      <c r="A12" s="142" t="s">
        <v>560</v>
      </c>
      <c r="B12" s="11"/>
      <c r="C12" s="142" t="s">
        <v>561</v>
      </c>
      <c r="D12" s="143"/>
    </row>
    <row r="13" ht="15" customHeight="1" spans="1:4">
      <c r="A13" s="142" t="s">
        <v>562</v>
      </c>
      <c r="B13" s="11"/>
      <c r="C13" s="144" t="s">
        <v>563</v>
      </c>
      <c r="D13" s="143"/>
    </row>
    <row r="14" ht="15" customHeight="1" spans="1:4">
      <c r="A14" s="142" t="s">
        <v>564</v>
      </c>
      <c r="B14" s="11"/>
      <c r="C14" s="144" t="s">
        <v>565</v>
      </c>
      <c r="D14" s="11">
        <v>43021</v>
      </c>
    </row>
    <row r="15" ht="15" customHeight="1" spans="1:4">
      <c r="A15" s="142" t="s">
        <v>566</v>
      </c>
      <c r="B15" s="11"/>
      <c r="C15" s="144" t="s">
        <v>567</v>
      </c>
      <c r="D15" s="145"/>
    </row>
    <row r="16" ht="15" customHeight="1" spans="1:4">
      <c r="A16" s="142" t="s">
        <v>568</v>
      </c>
      <c r="B16" s="11"/>
      <c r="C16" s="144" t="s">
        <v>569</v>
      </c>
      <c r="D16" s="11">
        <v>25066</v>
      </c>
    </row>
    <row r="17" ht="15" customHeight="1" spans="1:4">
      <c r="A17" s="142" t="s">
        <v>570</v>
      </c>
      <c r="B17" s="11"/>
      <c r="C17" s="144" t="s">
        <v>571</v>
      </c>
      <c r="D17" s="143"/>
    </row>
    <row r="18" ht="15" customHeight="1" spans="1:4">
      <c r="A18" s="142" t="s">
        <v>572</v>
      </c>
      <c r="B18" s="11"/>
      <c r="C18" s="144" t="s">
        <v>573</v>
      </c>
      <c r="D18" s="143"/>
    </row>
    <row r="19" ht="15" customHeight="1" spans="1:4">
      <c r="A19" s="142" t="s">
        <v>574</v>
      </c>
      <c r="B19" s="11"/>
      <c r="C19" s="144" t="s">
        <v>575</v>
      </c>
      <c r="D19" s="143"/>
    </row>
    <row r="20" ht="15" customHeight="1" spans="1:4">
      <c r="A20" s="142" t="s">
        <v>576</v>
      </c>
      <c r="B20" s="11"/>
      <c r="C20" s="144" t="s">
        <v>577</v>
      </c>
      <c r="D20" s="143"/>
    </row>
    <row r="21" ht="15" customHeight="1" spans="1:4">
      <c r="A21" s="142" t="s">
        <v>578</v>
      </c>
      <c r="B21" s="11"/>
      <c r="C21" s="145"/>
      <c r="D21" s="145"/>
    </row>
    <row r="22" ht="15" customHeight="1" spans="1:4">
      <c r="A22" s="142" t="s">
        <v>579</v>
      </c>
      <c r="B22" s="11"/>
      <c r="C22" s="145"/>
      <c r="D22" s="145"/>
    </row>
    <row r="23" ht="15" customHeight="1" spans="1:4">
      <c r="A23" s="142" t="s">
        <v>580</v>
      </c>
      <c r="B23" s="11">
        <v>3414</v>
      </c>
      <c r="C23" s="145"/>
      <c r="D23" s="145"/>
    </row>
    <row r="24" ht="15" customHeight="1" spans="1:4">
      <c r="A24" s="142" t="s">
        <v>581</v>
      </c>
      <c r="B24" s="11"/>
      <c r="C24" s="145"/>
      <c r="D24" s="145"/>
    </row>
    <row r="25" ht="15" customHeight="1" spans="1:4">
      <c r="A25" s="142" t="s">
        <v>582</v>
      </c>
      <c r="B25" s="11"/>
      <c r="C25" s="145"/>
      <c r="D25" s="145"/>
    </row>
    <row r="26" ht="15" customHeight="1" spans="1:4">
      <c r="A26" s="142" t="s">
        <v>583</v>
      </c>
      <c r="B26" s="11">
        <v>183</v>
      </c>
      <c r="C26" s="145"/>
      <c r="D26" s="145"/>
    </row>
    <row r="27" ht="15" customHeight="1" spans="1:4">
      <c r="A27" s="142" t="s">
        <v>584</v>
      </c>
      <c r="B27" s="11"/>
      <c r="C27" s="145"/>
      <c r="D27" s="145"/>
    </row>
  </sheetData>
  <mergeCells count="1">
    <mergeCell ref="A2:D2"/>
  </mergeCells>
  <printOptions horizontalCentered="1"/>
  <pageMargins left="0.708333333333333" right="0.511805555555556" top="1.18055555555556" bottom="0.984027777777778" header="0.511805555555556" footer="0.511805555555556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D12"/>
  <sheetViews>
    <sheetView workbookViewId="0">
      <selection activeCell="F9" sqref="F9"/>
    </sheetView>
  </sheetViews>
  <sheetFormatPr defaultColWidth="9" defaultRowHeight="14.4" outlineLevelCol="3"/>
  <cols>
    <col min="1" max="1" width="40" style="1" customWidth="1"/>
    <col min="2" max="2" width="18.8796296296296" style="1" customWidth="1"/>
    <col min="3" max="3" width="39.5" style="1" customWidth="1"/>
    <col min="4" max="4" width="22.5" style="1" customWidth="1"/>
    <col min="5" max="16384" width="9" style="1"/>
  </cols>
  <sheetData>
    <row r="1" ht="28.5" customHeight="1" spans="1:4">
      <c r="A1" s="2" t="s">
        <v>585</v>
      </c>
      <c r="B1" s="112"/>
      <c r="C1" s="112"/>
      <c r="D1" s="112"/>
    </row>
    <row r="2" ht="24.95" customHeight="1" spans="1:4">
      <c r="A2" s="4" t="s">
        <v>586</v>
      </c>
      <c r="B2" s="5"/>
      <c r="C2" s="5"/>
      <c r="D2" s="5"/>
    </row>
    <row r="3" ht="36" customHeight="1" spans="1:4">
      <c r="A3" s="112"/>
      <c r="B3" s="113"/>
      <c r="C3" s="113"/>
      <c r="D3" s="114" t="s">
        <v>437</v>
      </c>
    </row>
    <row r="4" ht="30" customHeight="1" spans="1:4">
      <c r="A4" s="115" t="s">
        <v>438</v>
      </c>
      <c r="B4" s="116">
        <f>B5+B7+B11+B10+B6</f>
        <v>874992</v>
      </c>
      <c r="C4" s="117" t="s">
        <v>439</v>
      </c>
      <c r="D4" s="118">
        <f>SUM(D5:D8)</f>
        <v>857692</v>
      </c>
    </row>
    <row r="5" ht="30" customHeight="1" spans="1:4">
      <c r="A5" s="119" t="s">
        <v>440</v>
      </c>
      <c r="B5" s="120">
        <v>662535</v>
      </c>
      <c r="C5" s="121" t="s">
        <v>587</v>
      </c>
      <c r="D5" s="122">
        <v>653303</v>
      </c>
    </row>
    <row r="6" ht="30" customHeight="1" spans="1:4">
      <c r="A6" s="123" t="s">
        <v>442</v>
      </c>
      <c r="B6" s="124">
        <v>3598</v>
      </c>
      <c r="C6" s="125" t="s">
        <v>588</v>
      </c>
      <c r="D6" s="126">
        <v>68087</v>
      </c>
    </row>
    <row r="7" ht="30" customHeight="1" spans="1:4">
      <c r="A7" s="123" t="s">
        <v>450</v>
      </c>
      <c r="B7" s="124">
        <f>SUM(B8:B9)</f>
        <v>199070</v>
      </c>
      <c r="C7" s="125" t="s">
        <v>589</v>
      </c>
      <c r="D7" s="126">
        <v>116553</v>
      </c>
    </row>
    <row r="8" ht="30" customHeight="1" spans="1:4">
      <c r="A8" s="123" t="s">
        <v>590</v>
      </c>
      <c r="B8" s="124">
        <v>100000</v>
      </c>
      <c r="C8" s="125" t="s">
        <v>591</v>
      </c>
      <c r="D8" s="126">
        <v>19749</v>
      </c>
    </row>
    <row r="9" ht="30" customHeight="1" spans="1:4">
      <c r="A9" s="123" t="s">
        <v>592</v>
      </c>
      <c r="B9" s="124">
        <v>99070</v>
      </c>
      <c r="C9" s="127"/>
      <c r="D9" s="128"/>
    </row>
    <row r="10" ht="30" customHeight="1" spans="1:4">
      <c r="A10" s="129" t="s">
        <v>593</v>
      </c>
      <c r="B10" s="124">
        <v>8411</v>
      </c>
      <c r="C10" s="125"/>
      <c r="D10" s="126"/>
    </row>
    <row r="11" ht="30" customHeight="1" spans="1:4">
      <c r="A11" s="130" t="s">
        <v>594</v>
      </c>
      <c r="B11" s="131">
        <v>1378</v>
      </c>
      <c r="C11" s="132" t="s">
        <v>458</v>
      </c>
      <c r="D11" s="133">
        <v>17300</v>
      </c>
    </row>
    <row r="12" spans="4:4">
      <c r="D12" s="134"/>
    </row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J26"/>
  <sheetViews>
    <sheetView topLeftCell="B34" workbookViewId="0">
      <selection activeCell="F10" sqref="F10"/>
    </sheetView>
  </sheetViews>
  <sheetFormatPr defaultColWidth="9" defaultRowHeight="15.6"/>
  <cols>
    <col min="1" max="1" width="27.25" style="25" customWidth="1"/>
    <col min="2" max="4" width="12.75" style="25" customWidth="1"/>
    <col min="5" max="5" width="15.5" style="25" customWidth="1"/>
    <col min="6" max="6" width="29.8796296296296" style="25" customWidth="1"/>
    <col min="7" max="9" width="14.6296296296296" style="25" customWidth="1"/>
    <col min="10" max="10" width="15.75" style="25" customWidth="1"/>
    <col min="11" max="16384" width="9" style="25"/>
  </cols>
  <sheetData>
    <row r="1" ht="27.95" customHeight="1" spans="1:10">
      <c r="A1" s="77" t="s">
        <v>595</v>
      </c>
      <c r="B1" s="78"/>
      <c r="C1" s="78"/>
      <c r="D1" s="78"/>
      <c r="E1" s="78"/>
      <c r="F1" s="78"/>
      <c r="G1" s="78"/>
      <c r="H1" s="78"/>
      <c r="I1" s="78"/>
      <c r="J1" s="78"/>
    </row>
    <row r="2" ht="27.95" customHeight="1" spans="1:10">
      <c r="A2" s="79" t="s">
        <v>596</v>
      </c>
      <c r="B2" s="80"/>
      <c r="C2" s="80"/>
      <c r="D2" s="80"/>
      <c r="E2" s="80"/>
      <c r="F2" s="80"/>
      <c r="G2" s="80"/>
      <c r="H2" s="80"/>
      <c r="I2" s="80"/>
      <c r="J2" s="80"/>
    </row>
    <row r="3" ht="27.95" customHeight="1" spans="1:10">
      <c r="A3" s="81"/>
      <c r="B3" s="81"/>
      <c r="C3" s="81"/>
      <c r="D3" s="81"/>
      <c r="E3" s="81"/>
      <c r="F3" s="81"/>
      <c r="G3" s="81"/>
      <c r="H3" s="81"/>
      <c r="I3" s="81"/>
      <c r="J3" s="105" t="s">
        <v>495</v>
      </c>
    </row>
    <row r="4" ht="27.95" customHeight="1" spans="1:10">
      <c r="A4" s="27" t="s">
        <v>597</v>
      </c>
      <c r="B4" s="28"/>
      <c r="C4" s="28"/>
      <c r="D4" s="28"/>
      <c r="E4" s="29"/>
      <c r="F4" s="82" t="s">
        <v>598</v>
      </c>
      <c r="G4" s="82"/>
      <c r="H4" s="82"/>
      <c r="I4" s="82"/>
      <c r="J4" s="106"/>
    </row>
    <row r="5" ht="27.95" customHeight="1" spans="1:10">
      <c r="A5" s="83" t="s">
        <v>599</v>
      </c>
      <c r="B5" s="32" t="s">
        <v>600</v>
      </c>
      <c r="C5" s="32" t="s">
        <v>601</v>
      </c>
      <c r="D5" s="33" t="s">
        <v>602</v>
      </c>
      <c r="E5" s="33" t="s">
        <v>603</v>
      </c>
      <c r="F5" s="34" t="s">
        <v>599</v>
      </c>
      <c r="G5" s="34" t="s">
        <v>600</v>
      </c>
      <c r="H5" s="34" t="s">
        <v>601</v>
      </c>
      <c r="I5" s="64" t="s">
        <v>602</v>
      </c>
      <c r="J5" s="66" t="s">
        <v>604</v>
      </c>
    </row>
    <row r="6" ht="27.95" customHeight="1" spans="1:10">
      <c r="A6" s="84" t="s">
        <v>605</v>
      </c>
      <c r="B6" s="85"/>
      <c r="C6" s="85"/>
      <c r="D6" s="85"/>
      <c r="E6" s="85"/>
      <c r="F6" s="86" t="s">
        <v>606</v>
      </c>
      <c r="G6" s="87"/>
      <c r="H6" s="88"/>
      <c r="I6" s="67"/>
      <c r="J6" s="107"/>
    </row>
    <row r="7" ht="27.95" customHeight="1" spans="1:10">
      <c r="A7" s="89" t="s">
        <v>607</v>
      </c>
      <c r="B7" s="90"/>
      <c r="C7" s="90"/>
      <c r="D7" s="90"/>
      <c r="E7" s="90"/>
      <c r="F7" s="91" t="s">
        <v>608</v>
      </c>
      <c r="G7" s="92"/>
      <c r="H7" s="93"/>
      <c r="I7" s="69"/>
      <c r="J7" s="108"/>
    </row>
    <row r="8" ht="27.95" customHeight="1" spans="1:10">
      <c r="A8" s="89" t="s">
        <v>609</v>
      </c>
      <c r="B8" s="90"/>
      <c r="C8" s="90"/>
      <c r="D8" s="90"/>
      <c r="E8" s="90"/>
      <c r="F8" s="91" t="s">
        <v>610</v>
      </c>
      <c r="G8" s="92"/>
      <c r="H8" s="93"/>
      <c r="I8" s="69"/>
      <c r="J8" s="108"/>
    </row>
    <row r="9" ht="27.95" customHeight="1" spans="1:10">
      <c r="A9" s="89" t="s">
        <v>611</v>
      </c>
      <c r="B9" s="90"/>
      <c r="C9" s="90"/>
      <c r="D9" s="90"/>
      <c r="E9" s="90"/>
      <c r="F9" s="91" t="s">
        <v>612</v>
      </c>
      <c r="G9" s="92"/>
      <c r="H9" s="93"/>
      <c r="I9" s="69"/>
      <c r="J9" s="108"/>
    </row>
    <row r="10" ht="27.95" customHeight="1" spans="1:10">
      <c r="A10" s="89" t="s">
        <v>613</v>
      </c>
      <c r="B10" s="90"/>
      <c r="C10" s="90"/>
      <c r="D10" s="90"/>
      <c r="E10" s="90"/>
      <c r="F10" s="91" t="s">
        <v>614</v>
      </c>
      <c r="G10" s="92"/>
      <c r="H10" s="93"/>
      <c r="I10" s="69"/>
      <c r="J10" s="108"/>
    </row>
    <row r="11" ht="27.95" customHeight="1" spans="1:10">
      <c r="A11" s="89" t="s">
        <v>615</v>
      </c>
      <c r="B11" s="90"/>
      <c r="C11" s="90"/>
      <c r="D11" s="90"/>
      <c r="E11" s="90"/>
      <c r="F11" s="91" t="s">
        <v>616</v>
      </c>
      <c r="G11" s="92"/>
      <c r="H11" s="93"/>
      <c r="I11" s="69"/>
      <c r="J11" s="108"/>
    </row>
    <row r="12" ht="27.95" customHeight="1" spans="1:10">
      <c r="A12" s="89" t="s">
        <v>617</v>
      </c>
      <c r="B12" s="90"/>
      <c r="C12" s="90"/>
      <c r="D12" s="90"/>
      <c r="E12" s="90"/>
      <c r="F12" s="94" t="s">
        <v>618</v>
      </c>
      <c r="G12" s="92"/>
      <c r="H12" s="93"/>
      <c r="I12" s="69"/>
      <c r="J12" s="108"/>
    </row>
    <row r="13" ht="27.95" customHeight="1" spans="1:10">
      <c r="A13" s="95" t="s">
        <v>619</v>
      </c>
      <c r="B13" s="90"/>
      <c r="C13" s="90"/>
      <c r="D13" s="90"/>
      <c r="E13" s="90"/>
      <c r="F13" s="91" t="s">
        <v>620</v>
      </c>
      <c r="G13" s="92"/>
      <c r="H13" s="93"/>
      <c r="I13" s="69"/>
      <c r="J13" s="108"/>
    </row>
    <row r="14" ht="27.95" customHeight="1" spans="1:10">
      <c r="A14" s="95" t="s">
        <v>621</v>
      </c>
      <c r="B14" s="90"/>
      <c r="C14" s="90"/>
      <c r="D14" s="90"/>
      <c r="E14" s="90"/>
      <c r="F14" s="91" t="s">
        <v>622</v>
      </c>
      <c r="G14" s="92"/>
      <c r="H14" s="93"/>
      <c r="I14" s="69"/>
      <c r="J14" s="108"/>
    </row>
    <row r="15" ht="24.95" customHeight="1" spans="1:10">
      <c r="A15" s="95" t="s">
        <v>623</v>
      </c>
      <c r="B15" s="90"/>
      <c r="C15" s="90"/>
      <c r="D15" s="90"/>
      <c r="E15" s="90"/>
      <c r="F15" s="94" t="s">
        <v>624</v>
      </c>
      <c r="G15" s="92"/>
      <c r="H15" s="93"/>
      <c r="I15" s="69"/>
      <c r="J15" s="108"/>
    </row>
    <row r="16" ht="24.95" customHeight="1" spans="1:10">
      <c r="A16" s="96"/>
      <c r="B16" s="90"/>
      <c r="C16" s="90"/>
      <c r="D16" s="90"/>
      <c r="E16" s="90"/>
      <c r="F16" s="91" t="s">
        <v>625</v>
      </c>
      <c r="G16" s="92"/>
      <c r="H16" s="93"/>
      <c r="I16" s="69"/>
      <c r="J16" s="108"/>
    </row>
    <row r="17" ht="24.95" customHeight="1" spans="1:10">
      <c r="A17" s="96"/>
      <c r="B17" s="90"/>
      <c r="C17" s="90"/>
      <c r="D17" s="90"/>
      <c r="E17" s="90"/>
      <c r="F17" s="91" t="s">
        <v>626</v>
      </c>
      <c r="G17" s="92"/>
      <c r="H17" s="93"/>
      <c r="I17" s="69"/>
      <c r="J17" s="108"/>
    </row>
    <row r="18" ht="24.95" customHeight="1" spans="1:10">
      <c r="A18" s="96"/>
      <c r="B18" s="90"/>
      <c r="C18" s="90"/>
      <c r="D18" s="90"/>
      <c r="E18" s="90"/>
      <c r="F18" s="94" t="s">
        <v>627</v>
      </c>
      <c r="G18" s="92"/>
      <c r="H18" s="93"/>
      <c r="I18" s="69"/>
      <c r="J18" s="108"/>
    </row>
    <row r="19" ht="24.95" customHeight="1" spans="1:10">
      <c r="A19" s="96"/>
      <c r="B19" s="90"/>
      <c r="C19" s="90"/>
      <c r="D19" s="90"/>
      <c r="E19" s="90"/>
      <c r="F19" s="91" t="s">
        <v>628</v>
      </c>
      <c r="G19" s="92"/>
      <c r="H19" s="93"/>
      <c r="I19" s="69"/>
      <c r="J19" s="108"/>
    </row>
    <row r="20" ht="24.95" customHeight="1" spans="1:10">
      <c r="A20" s="96"/>
      <c r="B20" s="90"/>
      <c r="C20" s="90"/>
      <c r="D20" s="90"/>
      <c r="E20" s="90"/>
      <c r="F20" s="94" t="s">
        <v>629</v>
      </c>
      <c r="G20" s="92"/>
      <c r="H20" s="93"/>
      <c r="I20" s="69"/>
      <c r="J20" s="108"/>
    </row>
    <row r="21" ht="24.95" customHeight="1" spans="1:10">
      <c r="A21" s="96"/>
      <c r="B21" s="90"/>
      <c r="C21" s="90"/>
      <c r="D21" s="90"/>
      <c r="E21" s="90"/>
      <c r="F21" s="97" t="s">
        <v>630</v>
      </c>
      <c r="G21" s="92"/>
      <c r="H21" s="93"/>
      <c r="I21" s="69"/>
      <c r="J21" s="108"/>
    </row>
    <row r="22" ht="24.95" customHeight="1" spans="1:10">
      <c r="A22" s="49" t="s">
        <v>631</v>
      </c>
      <c r="B22" s="90"/>
      <c r="C22" s="90"/>
      <c r="D22" s="90"/>
      <c r="E22" s="90"/>
      <c r="F22" s="52" t="s">
        <v>632</v>
      </c>
      <c r="G22" s="98"/>
      <c r="H22" s="98"/>
      <c r="I22" s="71"/>
      <c r="J22" s="109"/>
    </row>
    <row r="23" ht="24.95" customHeight="1" spans="1:10">
      <c r="A23" s="99" t="s">
        <v>633</v>
      </c>
      <c r="B23" s="90"/>
      <c r="C23" s="90"/>
      <c r="D23" s="90"/>
      <c r="E23" s="90"/>
      <c r="F23" s="100" t="s">
        <v>634</v>
      </c>
      <c r="G23" s="101"/>
      <c r="H23" s="40"/>
      <c r="I23" s="101"/>
      <c r="J23" s="110"/>
    </row>
    <row r="24" ht="24.95" customHeight="1" spans="1:10">
      <c r="A24" s="60" t="s">
        <v>635</v>
      </c>
      <c r="B24" s="102"/>
      <c r="C24" s="102"/>
      <c r="D24" s="102"/>
      <c r="E24" s="102"/>
      <c r="F24" s="64" t="s">
        <v>636</v>
      </c>
      <c r="G24" s="103"/>
      <c r="H24" s="62"/>
      <c r="I24" s="103"/>
      <c r="J24" s="111"/>
    </row>
    <row r="26" spans="3:3">
      <c r="C26" s="104"/>
    </row>
  </sheetData>
  <mergeCells count="3">
    <mergeCell ref="A2:J2"/>
    <mergeCell ref="A4:E4"/>
    <mergeCell ref="F4:J4"/>
  </mergeCells>
  <printOptions horizontalCentered="1"/>
  <pageMargins left="0.81875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J17"/>
  <sheetViews>
    <sheetView topLeftCell="A4" workbookViewId="0">
      <selection activeCell="J15" sqref="J15"/>
    </sheetView>
  </sheetViews>
  <sheetFormatPr defaultColWidth="9" defaultRowHeight="15.6"/>
  <cols>
    <col min="1" max="1" width="37.8796296296296" style="25" customWidth="1"/>
    <col min="2" max="4" width="8.62962962962963" style="25" customWidth="1"/>
    <col min="5" max="5" width="15.1296296296296" style="25" customWidth="1"/>
    <col min="6" max="6" width="29.6296296296296" style="25" customWidth="1"/>
    <col min="7" max="9" width="9" style="25" customWidth="1"/>
    <col min="10" max="10" width="17.5" style="25" customWidth="1"/>
    <col min="11" max="16384" width="9" style="25"/>
  </cols>
  <sheetData>
    <row r="1" ht="18" customHeight="1" spans="1:10">
      <c r="A1" s="2" t="s">
        <v>637</v>
      </c>
      <c r="B1" s="26"/>
      <c r="C1" s="26"/>
      <c r="D1" s="26"/>
      <c r="E1" s="26"/>
      <c r="F1" s="26"/>
      <c r="G1" s="26"/>
      <c r="H1" s="26"/>
      <c r="I1" s="26"/>
      <c r="J1" s="26"/>
    </row>
    <row r="2" ht="34" customHeight="1" spans="1:10">
      <c r="A2" s="4" t="s">
        <v>638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1" spans="10:10">
      <c r="J3" s="6" t="s">
        <v>495</v>
      </c>
    </row>
    <row r="4" ht="24" customHeight="1" spans="1:10">
      <c r="A4" s="27" t="s">
        <v>597</v>
      </c>
      <c r="B4" s="28"/>
      <c r="C4" s="28"/>
      <c r="D4" s="28"/>
      <c r="E4" s="29"/>
      <c r="F4" s="30" t="s">
        <v>598</v>
      </c>
      <c r="G4" s="28"/>
      <c r="H4" s="28"/>
      <c r="I4" s="28"/>
      <c r="J4" s="65"/>
    </row>
    <row r="5" ht="24" customHeight="1" spans="1:10">
      <c r="A5" s="31" t="s">
        <v>599</v>
      </c>
      <c r="B5" s="32" t="s">
        <v>600</v>
      </c>
      <c r="C5" s="32" t="s">
        <v>601</v>
      </c>
      <c r="D5" s="33" t="s">
        <v>602</v>
      </c>
      <c r="E5" s="33" t="s">
        <v>603</v>
      </c>
      <c r="F5" s="34" t="s">
        <v>599</v>
      </c>
      <c r="G5" s="34" t="s">
        <v>600</v>
      </c>
      <c r="H5" s="34" t="s">
        <v>601</v>
      </c>
      <c r="I5" s="64" t="s">
        <v>602</v>
      </c>
      <c r="J5" s="66" t="s">
        <v>604</v>
      </c>
    </row>
    <row r="6" ht="24" customHeight="1" spans="1:10">
      <c r="A6" s="35" t="s">
        <v>639</v>
      </c>
      <c r="B6" s="36"/>
      <c r="C6" s="36"/>
      <c r="D6" s="37"/>
      <c r="E6" s="37"/>
      <c r="F6" s="38" t="s">
        <v>640</v>
      </c>
      <c r="G6" s="36"/>
      <c r="H6" s="36"/>
      <c r="I6" s="67"/>
      <c r="J6" s="68"/>
    </row>
    <row r="7" ht="24" customHeight="1" spans="1:10">
      <c r="A7" s="39" t="s">
        <v>641</v>
      </c>
      <c r="B7" s="40"/>
      <c r="C7" s="41"/>
      <c r="D7" s="42"/>
      <c r="E7" s="42"/>
      <c r="F7" s="43" t="s">
        <v>642</v>
      </c>
      <c r="G7" s="43"/>
      <c r="H7" s="41"/>
      <c r="I7" s="69"/>
      <c r="J7" s="70"/>
    </row>
    <row r="8" ht="24" customHeight="1" spans="1:10">
      <c r="A8" s="39" t="s">
        <v>643</v>
      </c>
      <c r="B8" s="40"/>
      <c r="C8" s="41"/>
      <c r="D8" s="42"/>
      <c r="E8" s="42"/>
      <c r="F8" s="44" t="s">
        <v>644</v>
      </c>
      <c r="G8" s="43"/>
      <c r="H8" s="41"/>
      <c r="I8" s="69"/>
      <c r="J8" s="70"/>
    </row>
    <row r="9" ht="24" customHeight="1" spans="1:10">
      <c r="A9" s="39" t="s">
        <v>645</v>
      </c>
      <c r="B9" s="40"/>
      <c r="C9" s="41"/>
      <c r="D9" s="42"/>
      <c r="E9" s="42"/>
      <c r="F9" s="43" t="s">
        <v>646</v>
      </c>
      <c r="G9" s="41"/>
      <c r="H9" s="41"/>
      <c r="I9" s="69"/>
      <c r="J9" s="70"/>
    </row>
    <row r="10" ht="24" customHeight="1" spans="1:10">
      <c r="A10" s="39" t="s">
        <v>647</v>
      </c>
      <c r="B10" s="40">
        <v>20</v>
      </c>
      <c r="C10" s="41"/>
      <c r="D10" s="42"/>
      <c r="E10" s="45">
        <v>-1</v>
      </c>
      <c r="F10" s="44" t="s">
        <v>648</v>
      </c>
      <c r="G10" s="41"/>
      <c r="H10" s="41"/>
      <c r="I10" s="69"/>
      <c r="J10" s="70"/>
    </row>
    <row r="11" ht="24" customHeight="1" spans="1:10">
      <c r="A11" s="39" t="s">
        <v>649</v>
      </c>
      <c r="B11" s="40"/>
      <c r="C11" s="40"/>
      <c r="D11" s="42"/>
      <c r="E11" s="42"/>
      <c r="F11" s="43" t="s">
        <v>650</v>
      </c>
      <c r="G11" s="41"/>
      <c r="H11" s="46"/>
      <c r="I11" s="69"/>
      <c r="J11" s="70"/>
    </row>
    <row r="12" ht="24" customHeight="1" spans="1:10">
      <c r="A12" s="39" t="s">
        <v>651</v>
      </c>
      <c r="B12" s="47"/>
      <c r="C12" s="40"/>
      <c r="D12" s="48"/>
      <c r="E12" s="48"/>
      <c r="F12" s="44"/>
      <c r="G12" s="44"/>
      <c r="H12" s="46"/>
      <c r="I12" s="71"/>
      <c r="J12" s="72"/>
    </row>
    <row r="13" ht="24" customHeight="1" spans="1:10">
      <c r="A13" s="49" t="s">
        <v>652</v>
      </c>
      <c r="B13" s="50">
        <v>20</v>
      </c>
      <c r="C13" s="50"/>
      <c r="D13" s="51"/>
      <c r="E13" s="51"/>
      <c r="F13" s="52" t="s">
        <v>653</v>
      </c>
      <c r="G13" s="53"/>
      <c r="H13" s="53"/>
      <c r="I13" s="71"/>
      <c r="J13" s="73"/>
    </row>
    <row r="14" ht="24" customHeight="1" spans="1:10">
      <c r="A14" s="54" t="s">
        <v>654</v>
      </c>
      <c r="B14" s="55"/>
      <c r="C14" s="53">
        <v>1</v>
      </c>
      <c r="D14" s="56"/>
      <c r="E14" s="56"/>
      <c r="F14" s="57" t="s">
        <v>655</v>
      </c>
      <c r="G14" s="56"/>
      <c r="H14" s="53">
        <v>12</v>
      </c>
      <c r="I14" s="56"/>
      <c r="J14" s="74"/>
    </row>
    <row r="15" ht="24" customHeight="1" spans="1:10">
      <c r="A15" s="58" t="s">
        <v>656</v>
      </c>
      <c r="B15" s="56"/>
      <c r="C15" s="41">
        <v>1</v>
      </c>
      <c r="D15" s="56"/>
      <c r="E15" s="56"/>
      <c r="F15" s="43" t="s">
        <v>657</v>
      </c>
      <c r="G15" s="56"/>
      <c r="H15" s="41">
        <v>12</v>
      </c>
      <c r="I15" s="56"/>
      <c r="J15" s="75">
        <f>(H15-C16)/C16</f>
        <v>0.0909090909090909</v>
      </c>
    </row>
    <row r="16" ht="24" customHeight="1" spans="1:10">
      <c r="A16" s="59" t="s">
        <v>658</v>
      </c>
      <c r="B16" s="56"/>
      <c r="C16" s="41">
        <v>11</v>
      </c>
      <c r="D16" s="56"/>
      <c r="E16" s="56"/>
      <c r="F16" s="56"/>
      <c r="G16" s="56"/>
      <c r="H16" s="56"/>
      <c r="I16" s="56"/>
      <c r="J16" s="74"/>
    </row>
    <row r="17" ht="24" customHeight="1" spans="1:10">
      <c r="A17" s="60" t="s">
        <v>659</v>
      </c>
      <c r="B17" s="61">
        <v>20</v>
      </c>
      <c r="C17" s="62">
        <v>12</v>
      </c>
      <c r="D17" s="63"/>
      <c r="E17" s="63"/>
      <c r="F17" s="64" t="s">
        <v>660</v>
      </c>
      <c r="G17" s="63"/>
      <c r="H17" s="62">
        <v>12</v>
      </c>
      <c r="I17" s="63"/>
      <c r="J17" s="76"/>
    </row>
  </sheetData>
  <mergeCells count="3">
    <mergeCell ref="A2:J2"/>
    <mergeCell ref="A4:E4"/>
    <mergeCell ref="F4:J4"/>
  </mergeCells>
  <printOptions horizontalCentered="1"/>
  <pageMargins left="0.708333333333333" right="0.708333333333333" top="1.14166666666667" bottom="0.747916666666667" header="0.314583333333333" footer="0.314583333333333"/>
  <pageSetup paperSize="9" scale="87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C12"/>
  <sheetViews>
    <sheetView workbookViewId="0">
      <selection activeCell="B10" sqref="B10"/>
    </sheetView>
  </sheetViews>
  <sheetFormatPr defaultColWidth="9" defaultRowHeight="14.4" outlineLevelCol="2"/>
  <cols>
    <col min="1" max="1" width="70.25" style="1" customWidth="1"/>
    <col min="2" max="3" width="27.5" style="1" customWidth="1"/>
    <col min="4" max="16384" width="9" style="1"/>
  </cols>
  <sheetData>
    <row r="1" ht="25.5" customHeight="1" spans="1:3">
      <c r="A1" s="2" t="s">
        <v>661</v>
      </c>
      <c r="B1" s="3"/>
      <c r="C1" s="3"/>
    </row>
    <row r="2" ht="22.8" spans="1:3">
      <c r="A2" s="4" t="s">
        <v>662</v>
      </c>
      <c r="B2" s="5"/>
      <c r="C2" s="5"/>
    </row>
    <row r="3" ht="36" customHeight="1" spans="1:3">
      <c r="A3" s="3"/>
      <c r="B3" s="3"/>
      <c r="C3" s="6" t="s">
        <v>495</v>
      </c>
    </row>
    <row r="4" ht="39.95" customHeight="1" spans="1:3">
      <c r="A4" s="7" t="s">
        <v>663</v>
      </c>
      <c r="B4" s="8" t="s">
        <v>664</v>
      </c>
      <c r="C4" s="9" t="s">
        <v>665</v>
      </c>
    </row>
    <row r="5" ht="32.1" customHeight="1" spans="1:3">
      <c r="A5" s="17" t="s">
        <v>666</v>
      </c>
      <c r="B5" s="18"/>
      <c r="C5" s="12">
        <v>19210</v>
      </c>
    </row>
    <row r="6" ht="32.1" customHeight="1" spans="1:3">
      <c r="A6" s="13" t="s">
        <v>667</v>
      </c>
      <c r="B6" s="11">
        <v>57710</v>
      </c>
      <c r="C6" s="12"/>
    </row>
    <row r="7" ht="32.1" customHeight="1" spans="1:3">
      <c r="A7" s="19" t="s">
        <v>668</v>
      </c>
      <c r="B7" s="20"/>
      <c r="C7" s="12"/>
    </row>
    <row r="8" ht="32.1" customHeight="1" spans="1:3">
      <c r="A8" s="13" t="s">
        <v>669</v>
      </c>
      <c r="B8" s="11">
        <v>57710</v>
      </c>
      <c r="C8" s="12"/>
    </row>
    <row r="9" ht="32.1" customHeight="1" spans="1:3">
      <c r="A9" s="13" t="s">
        <v>670</v>
      </c>
      <c r="B9" s="20"/>
      <c r="C9" s="12">
        <v>5589</v>
      </c>
    </row>
    <row r="10" ht="32.1" customHeight="1" spans="1:3">
      <c r="A10" s="13" t="s">
        <v>671</v>
      </c>
      <c r="B10" s="20"/>
      <c r="C10" s="12">
        <v>844</v>
      </c>
    </row>
    <row r="11" ht="32.1" customHeight="1" spans="1:3">
      <c r="A11" s="21" t="s">
        <v>672</v>
      </c>
      <c r="B11" s="22"/>
      <c r="C11" s="23">
        <v>3662</v>
      </c>
    </row>
    <row r="12" ht="32.1" customHeight="1" spans="1:3">
      <c r="A12" s="14" t="s">
        <v>673</v>
      </c>
      <c r="B12" s="24"/>
      <c r="C12" s="16">
        <v>20293</v>
      </c>
    </row>
  </sheetData>
  <mergeCells count="1">
    <mergeCell ref="A2:C2"/>
  </mergeCells>
  <printOptions horizontalCentered="1"/>
  <pageMargins left="0.708333333333333" right="0.511805555555556" top="1.18888888888889" bottom="1.46041666666667" header="0.314583333333333" footer="0.314583333333333"/>
  <pageSetup paperSize="9" orientation="landscape" horizontalDpi="300" verticalDpi="3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C12"/>
  <sheetViews>
    <sheetView topLeftCell="A4" workbookViewId="0">
      <selection activeCell="E12" sqref="E12"/>
    </sheetView>
  </sheetViews>
  <sheetFormatPr defaultColWidth="9" defaultRowHeight="14.4" outlineLevelCol="2"/>
  <cols>
    <col min="1" max="1" width="72.75" style="1" customWidth="1"/>
    <col min="2" max="3" width="29.6296296296296" style="1" customWidth="1"/>
    <col min="4" max="16384" width="9" style="1"/>
  </cols>
  <sheetData>
    <row r="1" ht="30.75" customHeight="1" spans="1:3">
      <c r="A1" s="2" t="s">
        <v>674</v>
      </c>
      <c r="B1" s="3"/>
      <c r="C1" s="3"/>
    </row>
    <row r="2" ht="22.8" spans="1:3">
      <c r="A2" s="4" t="s">
        <v>675</v>
      </c>
      <c r="B2" s="5"/>
      <c r="C2" s="5"/>
    </row>
    <row r="3" ht="25.5" customHeight="1" spans="1:3">
      <c r="A3" s="3"/>
      <c r="B3" s="3"/>
      <c r="C3" s="6" t="s">
        <v>495</v>
      </c>
    </row>
    <row r="4" ht="39.95" customHeight="1" spans="1:3">
      <c r="A4" s="7" t="s">
        <v>663</v>
      </c>
      <c r="B4" s="8" t="s">
        <v>664</v>
      </c>
      <c r="C4" s="9" t="s">
        <v>665</v>
      </c>
    </row>
    <row r="5" ht="32.1" customHeight="1" spans="1:3">
      <c r="A5" s="10" t="s">
        <v>676</v>
      </c>
      <c r="B5" s="11"/>
      <c r="C5" s="12">
        <v>914212</v>
      </c>
    </row>
    <row r="6" ht="32.1" customHeight="1" spans="1:3">
      <c r="A6" s="10" t="s">
        <v>677</v>
      </c>
      <c r="B6" s="11">
        <v>1154990</v>
      </c>
      <c r="C6" s="12"/>
    </row>
    <row r="7" ht="32.1" customHeight="1" spans="1:3">
      <c r="A7" s="10" t="s">
        <v>668</v>
      </c>
      <c r="B7" s="11"/>
      <c r="C7" s="12"/>
    </row>
    <row r="8" ht="32.1" customHeight="1" spans="1:3">
      <c r="A8" s="10" t="s">
        <v>678</v>
      </c>
      <c r="B8" s="11">
        <v>1154990</v>
      </c>
      <c r="C8" s="12"/>
    </row>
    <row r="9" ht="32.1" customHeight="1" spans="1:3">
      <c r="A9" s="13" t="s">
        <v>679</v>
      </c>
      <c r="B9" s="11"/>
      <c r="C9" s="12">
        <v>199070</v>
      </c>
    </row>
    <row r="10" ht="32.1" customHeight="1" spans="1:3">
      <c r="A10" s="13" t="s">
        <v>680</v>
      </c>
      <c r="B10" s="11"/>
      <c r="C10" s="12">
        <v>116553</v>
      </c>
    </row>
    <row r="11" ht="32.1" customHeight="1" spans="1:3">
      <c r="A11" s="13" t="s">
        <v>672</v>
      </c>
      <c r="B11" s="11"/>
      <c r="C11" s="12">
        <v>4384</v>
      </c>
    </row>
    <row r="12" ht="32.1" customHeight="1" spans="1:3">
      <c r="A12" s="14" t="s">
        <v>681</v>
      </c>
      <c r="B12" s="15"/>
      <c r="C12" s="16">
        <v>992345</v>
      </c>
    </row>
  </sheetData>
  <mergeCells count="1">
    <mergeCell ref="A2:C2"/>
  </mergeCells>
  <printOptions horizontalCentered="1"/>
  <pageMargins left="0.759722222222222" right="0.511805555555556" top="1.18055555555556" bottom="0.5902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FM</vt:lpstr>
      <vt:lpstr>ML</vt:lpstr>
      <vt:lpstr>B1</vt:lpstr>
      <vt:lpstr>B2</vt:lpstr>
      <vt:lpstr>B3</vt:lpstr>
      <vt:lpstr>B4</vt:lpstr>
      <vt:lpstr>B5</vt:lpstr>
      <vt:lpstr>B6</vt:lpstr>
      <vt:lpstr>B7</vt:lpstr>
      <vt:lpstr>B8</vt:lpstr>
      <vt:lpstr>B9</vt:lpstr>
      <vt:lpstr>B10</vt:lpstr>
      <vt:lpstr>B11</vt:lpstr>
      <vt:lpstr>B12</vt:lpstr>
      <vt:lpstr>B13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华翼</cp:lastModifiedBy>
  <dcterms:created xsi:type="dcterms:W3CDTF">2022-11-29T17:27:00Z</dcterms:created>
  <dcterms:modified xsi:type="dcterms:W3CDTF">2023-01-09T10:38:56Z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648E3C6BF8D24B6BB4B1174ECA632EE8</vt:lpwstr>
  </property>
  <property fmtid="{D5CDD505-2E9C-101B-9397-08002B2CF9AE}" pid="3" name="KSOProductBuildVer">
    <vt:lpwstr>2052-11.1.0.13703</vt:lpwstr>
  </property>
</Properties>
</file>